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05" activeTab="0"/>
  </bookViews>
  <sheets>
    <sheet name="Кирилча" sheetId="5" r:id="rId1"/>
    <sheet name="русча" sheetId="10" r:id="rId2"/>
    <sheet name="инглизча" sheetId="9" r:id="rId3"/>
  </sheets>
  <definedNames>
    <definedName name="_xlnm._FilterDatabase" localSheetId="0" hidden="1">'Кирилча'!$A$8:$P$246</definedName>
    <definedName name="_xlnm.Print_Area" localSheetId="2">'инглизча'!$A$1:$L$245</definedName>
    <definedName name="_xlnm.Print_Area" localSheetId="0">'Кирилча'!$A$1:$P$246</definedName>
    <definedName name="_xlnm.Print_Titles" localSheetId="0">'Кирилча'!$4:$7</definedName>
    <definedName name="_xlnm.Print_Titles" localSheetId="2">'инглизча'!$4:$6</definedName>
  </definedNames>
  <calcPr calcId="162913"/>
</workbook>
</file>

<file path=xl/sharedStrings.xml><?xml version="1.0" encoding="utf-8"?>
<sst xmlns="http://schemas.openxmlformats.org/spreadsheetml/2006/main" count="876" uniqueCount="739">
  <si>
    <t>Жами</t>
  </si>
  <si>
    <t>Номи</t>
  </si>
  <si>
    <t>Т/р</t>
  </si>
  <si>
    <t>ДСҚ</t>
  </si>
  <si>
    <t>Бюджет</t>
  </si>
  <si>
    <t>Бюджетдан ташқари</t>
  </si>
  <si>
    <t>РЕЖА</t>
  </si>
  <si>
    <t>минг.сўмда</t>
  </si>
  <si>
    <t>ДСБлар</t>
  </si>
  <si>
    <t xml:space="preserve">ДСИлар </t>
  </si>
  <si>
    <t>Қорақалпоғистон Республикаси</t>
  </si>
  <si>
    <t>Вилоят ДСБ</t>
  </si>
  <si>
    <t>Нукус  шаҳар</t>
  </si>
  <si>
    <t>Амударё тумани</t>
  </si>
  <si>
    <t>Беруний  тумани</t>
  </si>
  <si>
    <t>Қўнғирот тумани</t>
  </si>
  <si>
    <t>Хўжайли тумани</t>
  </si>
  <si>
    <t>Чимбой тумани</t>
  </si>
  <si>
    <t>Тўрткўл тумани</t>
  </si>
  <si>
    <t>Элликқалъа тумани</t>
  </si>
  <si>
    <t>Қанликўл тумани</t>
  </si>
  <si>
    <t>Қораузяк тумани</t>
  </si>
  <si>
    <t>Кегейли тумани</t>
  </si>
  <si>
    <t>Муйноқ тумани</t>
  </si>
  <si>
    <t>Нукус тумани</t>
  </si>
  <si>
    <t>Тахтакўпир тумани</t>
  </si>
  <si>
    <t>Шуманай  тумани</t>
  </si>
  <si>
    <t>Тахиатош тумани</t>
  </si>
  <si>
    <t>Бузатов тумани</t>
  </si>
  <si>
    <t>Андижон вилояти</t>
  </si>
  <si>
    <t>Андижон  шаҳар</t>
  </si>
  <si>
    <t>Хонобод  шаҳар</t>
  </si>
  <si>
    <t>Олтинкўл  тумани</t>
  </si>
  <si>
    <t>Андижон  тумани</t>
  </si>
  <si>
    <t>Асака  тумани</t>
  </si>
  <si>
    <t>Балиқчи  тумани</t>
  </si>
  <si>
    <t>Булоқбоши  тумани</t>
  </si>
  <si>
    <t>Жалақудуқ   тумани</t>
  </si>
  <si>
    <t>Избоскан  тумани</t>
  </si>
  <si>
    <t>Қўрғонтепа  тумани</t>
  </si>
  <si>
    <t>Марҳамат  тумани</t>
  </si>
  <si>
    <t>Улуғнор  тумани</t>
  </si>
  <si>
    <t>Пахтаобод  тумани</t>
  </si>
  <si>
    <t>Хўжаобод  тумани</t>
  </si>
  <si>
    <t>Шахрихон тумани</t>
  </si>
  <si>
    <t>Бухоро вилояти</t>
  </si>
  <si>
    <t>Когон  шаҳар</t>
  </si>
  <si>
    <t>Бухоро  шаҳар</t>
  </si>
  <si>
    <t>Ғиждувон  тумани</t>
  </si>
  <si>
    <t>Қоракўл  тумани</t>
  </si>
  <si>
    <t>Ромитан  тумани</t>
  </si>
  <si>
    <t>Шофиркон  тумани</t>
  </si>
  <si>
    <t>Олот  тумани</t>
  </si>
  <si>
    <t>Вобкент  тумани</t>
  </si>
  <si>
    <t>Бухоро  тумани</t>
  </si>
  <si>
    <t>Когон  тумани</t>
  </si>
  <si>
    <t>Пешку  тумани</t>
  </si>
  <si>
    <t>Жондор  тумани</t>
  </si>
  <si>
    <t>Қоровулбозор тумани</t>
  </si>
  <si>
    <t>Жиззах вилояти</t>
  </si>
  <si>
    <t>Жиззах  шаҳар</t>
  </si>
  <si>
    <t>Дўстлик   тумани</t>
  </si>
  <si>
    <t>Ғаллаорол  тумани</t>
  </si>
  <si>
    <t>Зомин  тумани</t>
  </si>
  <si>
    <t>Фориш  тумани</t>
  </si>
  <si>
    <t>Арнасой  тумани</t>
  </si>
  <si>
    <t>Бахмал  тумани</t>
  </si>
  <si>
    <t>Ш.Рашидов  шаҳар</t>
  </si>
  <si>
    <t>Зарбдор   тумани</t>
  </si>
  <si>
    <t>Зафаробод  тумани</t>
  </si>
  <si>
    <t>Пахтакор  тумани</t>
  </si>
  <si>
    <t>Мирзачўл   тумани</t>
  </si>
  <si>
    <t>Янгиобод  тумани</t>
  </si>
  <si>
    <t>Қашқадарё вилояти</t>
  </si>
  <si>
    <t>Қарши  шаҳар</t>
  </si>
  <si>
    <t>Ғузор  тумани</t>
  </si>
  <si>
    <t>Қамаши  тумани</t>
  </si>
  <si>
    <t>Косон  тумани</t>
  </si>
  <si>
    <t>Нишон  тумани</t>
  </si>
  <si>
    <t>Муборак  тумани</t>
  </si>
  <si>
    <t>Миришкор  тумани</t>
  </si>
  <si>
    <t>Чироқчи   тумани</t>
  </si>
  <si>
    <t>Шахрисабз тумани</t>
  </si>
  <si>
    <t>Шахрисабз  шаҳар</t>
  </si>
  <si>
    <t>Яккабоғ  тумани</t>
  </si>
  <si>
    <t>Деҳқонобод  тумани</t>
  </si>
  <si>
    <t>Қарши  тумани</t>
  </si>
  <si>
    <t>Китоб  тумани</t>
  </si>
  <si>
    <t>Касби  тумани</t>
  </si>
  <si>
    <t>Навоий вилояти</t>
  </si>
  <si>
    <t>Навоий  шаҳар</t>
  </si>
  <si>
    <t>Зарафшон  шаҳар</t>
  </si>
  <si>
    <t>Учқудуқ  тумани</t>
  </si>
  <si>
    <t>Томди  тумани</t>
  </si>
  <si>
    <t>Конимех  тумани</t>
  </si>
  <si>
    <t>Навбаҳор   тумани</t>
  </si>
  <si>
    <t>Қизилтепа   тумани</t>
  </si>
  <si>
    <t>Хатирчи   тумани</t>
  </si>
  <si>
    <t>Нурота  тумани</t>
  </si>
  <si>
    <t>Кармана  тумани</t>
  </si>
  <si>
    <t>Ғозғон  шаҳар</t>
  </si>
  <si>
    <t>Наманган вилояти</t>
  </si>
  <si>
    <t>Наманган  шаҳар</t>
  </si>
  <si>
    <t>Косонсой   тумани</t>
  </si>
  <si>
    <t>Норин   тумани</t>
  </si>
  <si>
    <t>Учқўрғон   тумани</t>
  </si>
  <si>
    <t>Чуст  тумани</t>
  </si>
  <si>
    <t>Поп  тумани</t>
  </si>
  <si>
    <t>Тўрақўрғон   тумани</t>
  </si>
  <si>
    <t>Мингбулоқ   тумани</t>
  </si>
  <si>
    <t>Наманган   тумани</t>
  </si>
  <si>
    <t>Уйчи   тумани</t>
  </si>
  <si>
    <t xml:space="preserve"> Чортоқ   тумани</t>
  </si>
  <si>
    <t>Янгиқўрғон тумани</t>
  </si>
  <si>
    <t>Давлатобод тумани</t>
  </si>
  <si>
    <t>Самарқанд вилояти</t>
  </si>
  <si>
    <t>Самарқанд  шаҳар</t>
  </si>
  <si>
    <t>Каттақўрғон  шаҳар</t>
  </si>
  <si>
    <t>Оқдарё  тумани</t>
  </si>
  <si>
    <t>Булунгур  тумани</t>
  </si>
  <si>
    <t>Жомбой  тумани</t>
  </si>
  <si>
    <t>Иштихон  тумани</t>
  </si>
  <si>
    <t>Каттақўрғон  тумани</t>
  </si>
  <si>
    <t>Қўшработ  тумани</t>
  </si>
  <si>
    <t>Нарпай  тумани</t>
  </si>
  <si>
    <t>Пайариқ  тумани</t>
  </si>
  <si>
    <t>Пастдарғом  тумани</t>
  </si>
  <si>
    <t>Пахтачи  тумани</t>
  </si>
  <si>
    <t>Самарқанд  тумани</t>
  </si>
  <si>
    <t>Нуробод  тумани</t>
  </si>
  <si>
    <t>Ургут  тумани</t>
  </si>
  <si>
    <t>Тайлоқ  тумани</t>
  </si>
  <si>
    <t>Сирдарё вилояти</t>
  </si>
  <si>
    <t>Ширин  шаҳар</t>
  </si>
  <si>
    <t>Янгиер  шаҳар</t>
  </si>
  <si>
    <t>Боёвут  тумани</t>
  </si>
  <si>
    <t>Сайхунобод  тумани</t>
  </si>
  <si>
    <t>Сирдарё  тумани</t>
  </si>
  <si>
    <t>Ховос  тумани</t>
  </si>
  <si>
    <t>Оқолтин  тумани</t>
  </si>
  <si>
    <t>Гулистон  тумани</t>
  </si>
  <si>
    <t>Мирзаобод  тумани</t>
  </si>
  <si>
    <t>Сардоба  тумани</t>
  </si>
  <si>
    <t>Гулистон  шаҳар</t>
  </si>
  <si>
    <t>Сурхондарё вилояти</t>
  </si>
  <si>
    <t>Термиз  шаҳар</t>
  </si>
  <si>
    <t>Ангор  тумани</t>
  </si>
  <si>
    <t>Олтинсой  тумани</t>
  </si>
  <si>
    <t>Бойсун  тумани</t>
  </si>
  <si>
    <t>Музрабод  тумани</t>
  </si>
  <si>
    <t>Денов  тумани</t>
  </si>
  <si>
    <t>Жарқўрғон  тумани</t>
  </si>
  <si>
    <t>Қумқўрғон  тумани</t>
  </si>
  <si>
    <t>Қизириқ  тумани</t>
  </si>
  <si>
    <t>Сариосиё    тумани</t>
  </si>
  <si>
    <t>Термиз    тумани</t>
  </si>
  <si>
    <t>Шеробод    тумани</t>
  </si>
  <si>
    <t>Шўрчи    тумани</t>
  </si>
  <si>
    <t>Узун    тумани</t>
  </si>
  <si>
    <t>Бандихон  тумани</t>
  </si>
  <si>
    <t>Тошкент вилояти</t>
  </si>
  <si>
    <t>Бекобод  тумани</t>
  </si>
  <si>
    <t>Бўка  тумани</t>
  </si>
  <si>
    <t>Бўстонлиқ  тумани</t>
  </si>
  <si>
    <t>Зангиота  тумани</t>
  </si>
  <si>
    <t>Юқоричирчиқ  тумани</t>
  </si>
  <si>
    <t>Қибрай  тумани</t>
  </si>
  <si>
    <t>Оққўрғон  тумани</t>
  </si>
  <si>
    <t>Оҳангарон  тумани</t>
  </si>
  <si>
    <t>Паркент  тумани</t>
  </si>
  <si>
    <t>Пискент  тумани</t>
  </si>
  <si>
    <t>Ўртачирчиқ  тумани</t>
  </si>
  <si>
    <t>Чиноз  тумани</t>
  </si>
  <si>
    <t>Қуйичирчиқ  тумани</t>
  </si>
  <si>
    <t>Янгийўл  тумани</t>
  </si>
  <si>
    <t>Ангрен  шаҳар</t>
  </si>
  <si>
    <t>Бекобод  шаҳар</t>
  </si>
  <si>
    <t>Олмалиқ  шаҳар</t>
  </si>
  <si>
    <t>Чирчиқ  шаҳар</t>
  </si>
  <si>
    <t>Янгийўл  шаҳар</t>
  </si>
  <si>
    <t>Оҳангарон  шаҳар</t>
  </si>
  <si>
    <t>Нурафшон  шаҳар</t>
  </si>
  <si>
    <t>Тошкент  тумани</t>
  </si>
  <si>
    <t>Фарғона вилояти</t>
  </si>
  <si>
    <t>Қувасой  шаҳар</t>
  </si>
  <si>
    <t>Қўқон  шаҳар</t>
  </si>
  <si>
    <t>Марғилон  шаҳар</t>
  </si>
  <si>
    <t>Фарғона  шаҳар</t>
  </si>
  <si>
    <t>Бешариқ  тумани</t>
  </si>
  <si>
    <t>Боғдод  тумани</t>
  </si>
  <si>
    <t>Бувайда  тумани</t>
  </si>
  <si>
    <t>Данғара  тумани</t>
  </si>
  <si>
    <t>Ёзёвон  тумани</t>
  </si>
  <si>
    <t>Қува  тумани</t>
  </si>
  <si>
    <t>Олтиариқ  тумани</t>
  </si>
  <si>
    <t>Қўштепа  тумани</t>
  </si>
  <si>
    <t>Риштон  тумани</t>
  </si>
  <si>
    <t>Сўх  тумани</t>
  </si>
  <si>
    <t>Тошлоқ  тумани</t>
  </si>
  <si>
    <t>Ўзбекистон  тумани</t>
  </si>
  <si>
    <t>Учқўприк  тумани</t>
  </si>
  <si>
    <t>Фарғона  тумани</t>
  </si>
  <si>
    <t>Фурқат  тумани</t>
  </si>
  <si>
    <t>Хоразм вилояти</t>
  </si>
  <si>
    <t>Ургенч  шаҳар</t>
  </si>
  <si>
    <t>Хива  шаҳар</t>
  </si>
  <si>
    <t>Урганч  тумани</t>
  </si>
  <si>
    <t>Хива  тумани</t>
  </si>
  <si>
    <t>Хазорасп  тумани</t>
  </si>
  <si>
    <t>Гурлан  тумани</t>
  </si>
  <si>
    <t>Шовот  тумани</t>
  </si>
  <si>
    <t>Янгиариқ  тумани</t>
  </si>
  <si>
    <t>Қўшкўпир  тумани</t>
  </si>
  <si>
    <t>Боғот  тумани</t>
  </si>
  <si>
    <t>Хонқа  тумани</t>
  </si>
  <si>
    <t>Янгибозор  тумани</t>
  </si>
  <si>
    <t>Тупроққала  тумани</t>
  </si>
  <si>
    <t>Тошкент шаҳри</t>
  </si>
  <si>
    <t>Тошкент  шаҳар ДСБ</t>
  </si>
  <si>
    <t>Миробод  тумани</t>
  </si>
  <si>
    <t>Мирзо Улуғбек  тумани</t>
  </si>
  <si>
    <t>Юнусобод  тумани</t>
  </si>
  <si>
    <t>Яккасарой  тумани</t>
  </si>
  <si>
    <t>Шайхонтоҳур  тумани</t>
  </si>
  <si>
    <t>Чилонзор  тумани</t>
  </si>
  <si>
    <t>Сергели  тумани</t>
  </si>
  <si>
    <t>Олмазор  тумани</t>
  </si>
  <si>
    <t>Яшнобод  тумани</t>
  </si>
  <si>
    <t>Учтепа  тумани</t>
  </si>
  <si>
    <t>Бектемир  тумани</t>
  </si>
  <si>
    <t>Янгихаёт  тумани</t>
  </si>
  <si>
    <t>Аниқланган</t>
  </si>
  <si>
    <t>Тасдиқланган</t>
  </si>
  <si>
    <t>Амалга оширилган тўлов</t>
  </si>
  <si>
    <t>Йирик солиқ тўловчилар бўйича ДСИ</t>
  </si>
  <si>
    <t>Amudarya district</t>
  </si>
  <si>
    <t>Beruni district</t>
  </si>
  <si>
    <t>Kungrad district</t>
  </si>
  <si>
    <t>Khojayli district</t>
  </si>
  <si>
    <t>Chimboy district</t>
  </si>
  <si>
    <t>Turtkul district</t>
  </si>
  <si>
    <t>Ellikkala district</t>
  </si>
  <si>
    <t>Kegeyli district</t>
  </si>
  <si>
    <t>Muynak district</t>
  </si>
  <si>
    <t>Nukus district</t>
  </si>
  <si>
    <t>Takhtakopir district</t>
  </si>
  <si>
    <t>Bozatov district</t>
  </si>
  <si>
    <t>Shumanay district</t>
  </si>
  <si>
    <t>Andijan city</t>
  </si>
  <si>
    <t>Khanabad city</t>
  </si>
  <si>
    <t>Altynkul district</t>
  </si>
  <si>
    <t>Andijan district</t>
  </si>
  <si>
    <t>Asaka district</t>
  </si>
  <si>
    <t>Balikchi district</t>
  </si>
  <si>
    <t>Boston district</t>
  </si>
  <si>
    <t>Buloqboshi district</t>
  </si>
  <si>
    <t>Izboskan district</t>
  </si>
  <si>
    <t>Marhamat district</t>
  </si>
  <si>
    <t>Ulugnor district</t>
  </si>
  <si>
    <t>Pakhtaobod district</t>
  </si>
  <si>
    <t>Khojaabad district</t>
  </si>
  <si>
    <t>Bukhara city</t>
  </si>
  <si>
    <t>Gijduvon district</t>
  </si>
  <si>
    <t>Karakul district</t>
  </si>
  <si>
    <t>Romitan district</t>
  </si>
  <si>
    <t>Shofirkon district</t>
  </si>
  <si>
    <t>Olot district</t>
  </si>
  <si>
    <t>Vobkent district</t>
  </si>
  <si>
    <t>Bukhara district</t>
  </si>
  <si>
    <t>Kogon district</t>
  </si>
  <si>
    <t>Peshku district</t>
  </si>
  <si>
    <t>Jondor district</t>
  </si>
  <si>
    <t>Karavulbozor district</t>
  </si>
  <si>
    <t>Arnasay district</t>
  </si>
  <si>
    <t>Bakhmal district</t>
  </si>
  <si>
    <t>Gallaorol district</t>
  </si>
  <si>
    <t>Sharof Rashidov district</t>
  </si>
  <si>
    <t>Zarbdor district</t>
  </si>
  <si>
    <t>Zomin district</t>
  </si>
  <si>
    <t>Zafarobod district</t>
  </si>
  <si>
    <t>Mirzachul district</t>
  </si>
  <si>
    <t>Pakhtakor district</t>
  </si>
  <si>
    <t>Forish district</t>
  </si>
  <si>
    <t>Jizzakh city</t>
  </si>
  <si>
    <t>Yangiabad district</t>
  </si>
  <si>
    <t>Karshi city</t>
  </si>
  <si>
    <t>Guzar district</t>
  </si>
  <si>
    <t>Kamashi district</t>
  </si>
  <si>
    <t>Koson district</t>
  </si>
  <si>
    <t>Muborak district</t>
  </si>
  <si>
    <t>Mirishkor district</t>
  </si>
  <si>
    <t>Chirakchi district</t>
  </si>
  <si>
    <t>Shakhrisabz district</t>
  </si>
  <si>
    <t>Yakkabog district</t>
  </si>
  <si>
    <t>Dehkanabad district</t>
  </si>
  <si>
    <t>Karshi district</t>
  </si>
  <si>
    <t>Kasbi district</t>
  </si>
  <si>
    <t>Shakhrisabz city</t>
  </si>
  <si>
    <t>Navoi city</t>
  </si>
  <si>
    <t>Namangan city</t>
  </si>
  <si>
    <t>Mingbulak district</t>
  </si>
  <si>
    <t>Kosonsoy district</t>
  </si>
  <si>
    <t>Namangan district</t>
  </si>
  <si>
    <t>Norin district</t>
  </si>
  <si>
    <t>Pop district</t>
  </si>
  <si>
    <t>Turakurgan district</t>
  </si>
  <si>
    <t>Uychi district</t>
  </si>
  <si>
    <t>Uchkurgan district</t>
  </si>
  <si>
    <t>Chartak district</t>
  </si>
  <si>
    <t>Chust district</t>
  </si>
  <si>
    <t>Yangikurgan district</t>
  </si>
  <si>
    <t>Davlatobod district</t>
  </si>
  <si>
    <t>Samarkand city</t>
  </si>
  <si>
    <t>Taylak district</t>
  </si>
  <si>
    <t>Kattakurgan city</t>
  </si>
  <si>
    <t>Bulungur district</t>
  </si>
  <si>
    <t>Jomboy district</t>
  </si>
  <si>
    <t>Ishtikhon district</t>
  </si>
  <si>
    <t>Kattakurgan district</t>
  </si>
  <si>
    <t>Koshrabat district</t>
  </si>
  <si>
    <t>Narpay district</t>
  </si>
  <si>
    <t>Pastdargom district</t>
  </si>
  <si>
    <t>Pakhtachi district</t>
  </si>
  <si>
    <t>Samarkand district</t>
  </si>
  <si>
    <t>Nurobod district</t>
  </si>
  <si>
    <t>Urgut district</t>
  </si>
  <si>
    <t>Boyovut district</t>
  </si>
  <si>
    <t>Gulistan district</t>
  </si>
  <si>
    <t>Mirzaobod district</t>
  </si>
  <si>
    <t>Syrdarya district</t>
  </si>
  <si>
    <t>Sardoba district</t>
  </si>
  <si>
    <t>Gulistan city</t>
  </si>
  <si>
    <t>Yangier city</t>
  </si>
  <si>
    <t>Termez city</t>
  </si>
  <si>
    <t>Oltinsoy district</t>
  </si>
  <si>
    <t>Boysun district</t>
  </si>
  <si>
    <t>Muzrabot district</t>
  </si>
  <si>
    <t>Denov district</t>
  </si>
  <si>
    <t>Kumkurgan district</t>
  </si>
  <si>
    <t>Sariosiyo district</t>
  </si>
  <si>
    <t>Termez district</t>
  </si>
  <si>
    <t>Sherabad district</t>
  </si>
  <si>
    <t>Shurchi district</t>
  </si>
  <si>
    <t>Angor district</t>
  </si>
  <si>
    <t>Bekabad district</t>
  </si>
  <si>
    <t>Boka district</t>
  </si>
  <si>
    <t>Zangiota district</t>
  </si>
  <si>
    <t>Yukori-Chirchik district</t>
  </si>
  <si>
    <t>Akkurgan district</t>
  </si>
  <si>
    <t>Parkent district</t>
  </si>
  <si>
    <t>Pskent district</t>
  </si>
  <si>
    <t>Tashkent district</t>
  </si>
  <si>
    <t>Orta-Chirchik district</t>
  </si>
  <si>
    <t>Chinoz district</t>
  </si>
  <si>
    <t>Angren city</t>
  </si>
  <si>
    <t>Bekabad city</t>
  </si>
  <si>
    <t>Almalyk city</t>
  </si>
  <si>
    <t>Chirchik city</t>
  </si>
  <si>
    <t xml:space="preserve">Nurafshan city </t>
  </si>
  <si>
    <t>Kokand city</t>
  </si>
  <si>
    <t>Margilan city</t>
  </si>
  <si>
    <t>Fergana city</t>
  </si>
  <si>
    <t>Besharik district</t>
  </si>
  <si>
    <t>Baghdad district</t>
  </si>
  <si>
    <t>Buvayda district</t>
  </si>
  <si>
    <t>Dangara district</t>
  </si>
  <si>
    <t>Yazyovan district</t>
  </si>
  <si>
    <t>Altiariq district</t>
  </si>
  <si>
    <t>Rishtan district</t>
  </si>
  <si>
    <t>Sokh district</t>
  </si>
  <si>
    <t>Uchkuprik district</t>
  </si>
  <si>
    <t>Fergana district</t>
  </si>
  <si>
    <t>Urgench city</t>
  </si>
  <si>
    <t>Khiva city</t>
  </si>
  <si>
    <t>Urgench district</t>
  </si>
  <si>
    <t>Khiva district</t>
  </si>
  <si>
    <t>Khazorasp district</t>
  </si>
  <si>
    <t>Gurlan district</t>
  </si>
  <si>
    <t>Shovot district</t>
  </si>
  <si>
    <t>Koshkopir district</t>
  </si>
  <si>
    <t>Bagat district</t>
  </si>
  <si>
    <t>Yangibazar district</t>
  </si>
  <si>
    <t>Mirzo Ulugbek district</t>
  </si>
  <si>
    <t>Yunusabad district</t>
  </si>
  <si>
    <t>Yakkasaroy district</t>
  </si>
  <si>
    <t>Chilanzar district</t>
  </si>
  <si>
    <t>Sergeli district</t>
  </si>
  <si>
    <t>Yashnabad district</t>
  </si>
  <si>
    <t>Uchtepa district</t>
  </si>
  <si>
    <t>Bektemir district</t>
  </si>
  <si>
    <t>Zarafshon city</t>
  </si>
  <si>
    <t>Uchkuduk city</t>
  </si>
  <si>
    <t>Tomdi district</t>
  </si>
  <si>
    <t>Nurota district</t>
  </si>
  <si>
    <t>Karmana district</t>
  </si>
  <si>
    <t>PLAN</t>
  </si>
  <si>
    <t>Approved</t>
  </si>
  <si>
    <t>Payment made</t>
  </si>
  <si>
    <t>Budget</t>
  </si>
  <si>
    <t>Extra budget</t>
  </si>
  <si>
    <t>thousand soums</t>
  </si>
  <si>
    <t>State Tax Committee of the Republic of Uzbekistan</t>
  </si>
  <si>
    <t>The Republic of Karakalpakstan</t>
  </si>
  <si>
    <t>Andijan region</t>
  </si>
  <si>
    <t>Bukhara region</t>
  </si>
  <si>
    <t>Jizzakh region</t>
  </si>
  <si>
    <t>Kashkadarya region</t>
  </si>
  <si>
    <t>Navoi region</t>
  </si>
  <si>
    <t>Namangan region</t>
  </si>
  <si>
    <t>Samarkand region</t>
  </si>
  <si>
    <t>Syrdarya region</t>
  </si>
  <si>
    <t>Surkhandarya region</t>
  </si>
  <si>
    <t>Tashkent region</t>
  </si>
  <si>
    <t>Fergana region</t>
  </si>
  <si>
    <t>Khorezm region</t>
  </si>
  <si>
    <t>Tashkent city</t>
  </si>
  <si>
    <t>Detected</t>
  </si>
  <si>
    <t>№</t>
  </si>
  <si>
    <t>Name</t>
  </si>
  <si>
    <t>Total amount</t>
  </si>
  <si>
    <t>Interregional State Tax Inspection for Large Taxpayers</t>
  </si>
  <si>
    <t>STAs</t>
  </si>
  <si>
    <t>STIs</t>
  </si>
  <si>
    <t>Karakalpakstan STA</t>
  </si>
  <si>
    <t>Nukus city</t>
  </si>
  <si>
    <t>Kanlikul District</t>
  </si>
  <si>
    <t>Korauzak district</t>
  </si>
  <si>
    <t>Takhiatash district</t>
  </si>
  <si>
    <t>Andijan region STA</t>
  </si>
  <si>
    <t>Shahrikhan district</t>
  </si>
  <si>
    <t>Kurghontepa district</t>
  </si>
  <si>
    <t>Jalakuduk district</t>
  </si>
  <si>
    <t>Kagan city</t>
  </si>
  <si>
    <t>Jizzakh region STA</t>
  </si>
  <si>
    <t>Bukhara region STA</t>
  </si>
  <si>
    <t>Dostlik district</t>
  </si>
  <si>
    <t>Kashkadarya region STA</t>
  </si>
  <si>
    <t>Nishon  тумани</t>
  </si>
  <si>
    <t>Kitob District</t>
  </si>
  <si>
    <t>Navoi region STA</t>
  </si>
  <si>
    <t>Konimekh district</t>
  </si>
  <si>
    <t>Navbakhor district</t>
  </si>
  <si>
    <t>Kiziltepa district</t>
  </si>
  <si>
    <t>Khatirchi district</t>
  </si>
  <si>
    <t>Gozgon city</t>
  </si>
  <si>
    <t>Namangan region STA</t>
  </si>
  <si>
    <t>Samarkand region STA</t>
  </si>
  <si>
    <t>Okdaryo district</t>
  </si>
  <si>
    <t>Payarik district</t>
  </si>
  <si>
    <t>Syrdarya region STA</t>
  </si>
  <si>
    <t>Shirin city</t>
  </si>
  <si>
    <t>Saykhunabad district</t>
  </si>
  <si>
    <t>Khavos district</t>
  </si>
  <si>
    <t>Okoltin district</t>
  </si>
  <si>
    <t>Surkhandarya region STA</t>
  </si>
  <si>
    <t>Jarkurghon district</t>
  </si>
  <si>
    <t>Kizirik district</t>
  </si>
  <si>
    <t>Uzun district</t>
  </si>
  <si>
    <t>Bandikhon district</t>
  </si>
  <si>
    <t>Tashkent region STA</t>
  </si>
  <si>
    <t>Bostanlik district</t>
  </si>
  <si>
    <t>Kibray district</t>
  </si>
  <si>
    <t>Okhangaron district</t>
  </si>
  <si>
    <t>Kuyi Chirchik district</t>
  </si>
  <si>
    <t>Yangiyol District</t>
  </si>
  <si>
    <t>Yangiyol City</t>
  </si>
  <si>
    <t>Akhangaran city</t>
  </si>
  <si>
    <t>Fergana region STA</t>
  </si>
  <si>
    <t>Kuvasoy city</t>
  </si>
  <si>
    <t>Kuva district</t>
  </si>
  <si>
    <t>Kushtepa district</t>
  </si>
  <si>
    <t>Toshlok district</t>
  </si>
  <si>
    <t>Furkat district</t>
  </si>
  <si>
    <t>Uzbekistan district</t>
  </si>
  <si>
    <t>Khorezm region STA</t>
  </si>
  <si>
    <t>Yangiarik district</t>
  </si>
  <si>
    <t>Khonqa district</t>
  </si>
  <si>
    <t>Tuprokkala district</t>
  </si>
  <si>
    <t>Tashkent city STA</t>
  </si>
  <si>
    <t>Mirobod district</t>
  </si>
  <si>
    <t>Shaykhontokhur district</t>
  </si>
  <si>
    <t>Olmazor district</t>
  </si>
  <si>
    <t>Yangikhayot district</t>
  </si>
  <si>
    <t>тыс. сумов</t>
  </si>
  <si>
    <t>Наименование</t>
  </si>
  <si>
    <t>ПЛАН</t>
  </si>
  <si>
    <t>Платеж произведен</t>
  </si>
  <si>
    <t>Утвержденный</t>
  </si>
  <si>
    <t>Уточненный</t>
  </si>
  <si>
    <t>Внебюджета</t>
  </si>
  <si>
    <t>Государственный налоговый комитет Республики Узбекистан</t>
  </si>
  <si>
    <t>Межрегиональной государственной налоговой инспекции по крупным налогоплательщикам</t>
  </si>
  <si>
    <t>ГНУ</t>
  </si>
  <si>
    <t>ГНИ</t>
  </si>
  <si>
    <t>Республика Каракалпакстан</t>
  </si>
  <si>
    <t>Областное ГНУ</t>
  </si>
  <si>
    <t>ГНИ г.Нукуса</t>
  </si>
  <si>
    <t>Амударьинский район</t>
  </si>
  <si>
    <t>Берунийский район</t>
  </si>
  <si>
    <t>Кунградский район</t>
  </si>
  <si>
    <t>Ходжалинский район</t>
  </si>
  <si>
    <t>Чимбайский район</t>
  </si>
  <si>
    <t>Турткульский район</t>
  </si>
  <si>
    <t>Элликкалинский район</t>
  </si>
  <si>
    <t>Канлыкульский район</t>
  </si>
  <si>
    <t>Караузякский район</t>
  </si>
  <si>
    <t>Кегейлинский район</t>
  </si>
  <si>
    <t>Муйнакский район</t>
  </si>
  <si>
    <t>Нукусский район</t>
  </si>
  <si>
    <t>Тахтакупырский район</t>
  </si>
  <si>
    <t>Шуманайский район</t>
  </si>
  <si>
    <t>Тахиаташский район</t>
  </si>
  <si>
    <t>Бозатауский район</t>
  </si>
  <si>
    <t>Андижанская область</t>
  </si>
  <si>
    <t>Андижан</t>
  </si>
  <si>
    <t>Ханабад</t>
  </si>
  <si>
    <t>Алтынкульский район</t>
  </si>
  <si>
    <t>Андижанский район</t>
  </si>
  <si>
    <t>Асакинский район</t>
  </si>
  <si>
    <t>Балыкчинский район</t>
  </si>
  <si>
    <t>Бустонский район</t>
  </si>
  <si>
    <t>Булакбашинский район</t>
  </si>
  <si>
    <t>Джалакудукский район</t>
  </si>
  <si>
    <t>Избасканский район</t>
  </si>
  <si>
    <t>Кургантепинский район</t>
  </si>
  <si>
    <t>Мархаматский район</t>
  </si>
  <si>
    <t>Улугнорский район</t>
  </si>
  <si>
    <t>Пахтаабадский район</t>
  </si>
  <si>
    <t>Ходжаабадский район</t>
  </si>
  <si>
    <t>Шахриханский район</t>
  </si>
  <si>
    <t>Бухарская область</t>
  </si>
  <si>
    <t>Город Каган</t>
  </si>
  <si>
    <t>Город Бухара</t>
  </si>
  <si>
    <t>Гиждуванский район</t>
  </si>
  <si>
    <t>Каракульский район</t>
  </si>
  <si>
    <t>Ромитанский район</t>
  </si>
  <si>
    <t>Шафирканский район</t>
  </si>
  <si>
    <t>Алатский район</t>
  </si>
  <si>
    <t>Вобкентский район</t>
  </si>
  <si>
    <t>Бухарский район</t>
  </si>
  <si>
    <t>Каганский район</t>
  </si>
  <si>
    <t>Пешкунский район</t>
  </si>
  <si>
    <t>Жондорский район</t>
  </si>
  <si>
    <t>Караулбазарский район</t>
  </si>
  <si>
    <t>Джизакская область</t>
  </si>
  <si>
    <t>Город Джизак</t>
  </si>
  <si>
    <t>Дустликский район</t>
  </si>
  <si>
    <t>Галлааральский район</t>
  </si>
  <si>
    <t>Зааминский район</t>
  </si>
  <si>
    <t>Фаришский район</t>
  </si>
  <si>
    <t>Арнасайский район</t>
  </si>
  <si>
    <t>Бахмальский район</t>
  </si>
  <si>
    <t>Шараф-Рашидовский район</t>
  </si>
  <si>
    <t>Зарбдарский район</t>
  </si>
  <si>
    <t>Зафарабадский район</t>
  </si>
  <si>
    <t>Пахтакорский район</t>
  </si>
  <si>
    <t>Мирзачульский район</t>
  </si>
  <si>
    <t>Янгиабадский район</t>
  </si>
  <si>
    <t>Кашкадарьинская область</t>
  </si>
  <si>
    <t>Город Карши</t>
  </si>
  <si>
    <t>Гузарский район</t>
  </si>
  <si>
    <t>Камашинский район</t>
  </si>
  <si>
    <t>Касанский район</t>
  </si>
  <si>
    <t>Нишанский район</t>
  </si>
  <si>
    <t>Мубарекский район</t>
  </si>
  <si>
    <t>Миришкорский район</t>
  </si>
  <si>
    <t>Чиракчинский район</t>
  </si>
  <si>
    <t>Шахрисабзский район</t>
  </si>
  <si>
    <t>Город Шахрисабз</t>
  </si>
  <si>
    <t>Яккабагский район</t>
  </si>
  <si>
    <t>Дехканабадский район</t>
  </si>
  <si>
    <t>Каршинский район</t>
  </si>
  <si>
    <t>Китабский район</t>
  </si>
  <si>
    <t>Касбийский район</t>
  </si>
  <si>
    <t>Навоийская область</t>
  </si>
  <si>
    <t>Город Навои</t>
  </si>
  <si>
    <t>Зарафшанский район</t>
  </si>
  <si>
    <t>Учкудукский район</t>
  </si>
  <si>
    <t>Томди район</t>
  </si>
  <si>
    <t>Канимехский  район</t>
  </si>
  <si>
    <t>Кызылтепинский район</t>
  </si>
  <si>
    <t>Хатырчинский район</t>
  </si>
  <si>
    <t>Нуратинский район</t>
  </si>
  <si>
    <t>Карманинский район</t>
  </si>
  <si>
    <t xml:space="preserve">Город Газган </t>
  </si>
  <si>
    <t>Наманганская область</t>
  </si>
  <si>
    <t>Город Наманган</t>
  </si>
  <si>
    <t>Касансайский район</t>
  </si>
  <si>
    <t>Нарынский район</t>
  </si>
  <si>
    <t>Учкурганский район</t>
  </si>
  <si>
    <t>Чустский район</t>
  </si>
  <si>
    <t>Папский район</t>
  </si>
  <si>
    <t>Туракурганский район</t>
  </si>
  <si>
    <t>Мингбулакский район</t>
  </si>
  <si>
    <t>Наманганский район</t>
  </si>
  <si>
    <t>Уйчинский район</t>
  </si>
  <si>
    <t>Чартакский район</t>
  </si>
  <si>
    <t>Янгикурганский район</t>
  </si>
  <si>
    <t>Давлатабадский район</t>
  </si>
  <si>
    <t>Самаркандская область</t>
  </si>
  <si>
    <t xml:space="preserve">Город Самарканд </t>
  </si>
  <si>
    <t xml:space="preserve"> Город Каттакурган</t>
  </si>
  <si>
    <t>Акдарьинский район</t>
  </si>
  <si>
    <t>Булунгурский район</t>
  </si>
  <si>
    <t>Джамбайский район</t>
  </si>
  <si>
    <t>Иштыханский район</t>
  </si>
  <si>
    <t>Каттакурганский район</t>
  </si>
  <si>
    <t>Кошрабатский район</t>
  </si>
  <si>
    <t>Нарпайский район</t>
  </si>
  <si>
    <t>Пайарыкский район</t>
  </si>
  <si>
    <t>Пастдаргомский район</t>
  </si>
  <si>
    <t>Пахтачийский район</t>
  </si>
  <si>
    <t>Самаркандский район</t>
  </si>
  <si>
    <t>Нурабадский район</t>
  </si>
  <si>
    <t>Ургутский район</t>
  </si>
  <si>
    <t>Тайлакский район</t>
  </si>
  <si>
    <t>Сырдарьинская область</t>
  </si>
  <si>
    <t>Ширинский район</t>
  </si>
  <si>
    <t>Город Янгиер</t>
  </si>
  <si>
    <t>Баяутский район</t>
  </si>
  <si>
    <t>Сайхунабадский район</t>
  </si>
  <si>
    <t>Сырдарьинский район</t>
  </si>
  <si>
    <t xml:space="preserve">Хавастский район </t>
  </si>
  <si>
    <t>Акалтынский район</t>
  </si>
  <si>
    <t>Гулистанский район</t>
  </si>
  <si>
    <t>Мирзаабадский район</t>
  </si>
  <si>
    <t>Сардобинский район</t>
  </si>
  <si>
    <t>Город Гулистан</t>
  </si>
  <si>
    <t>Сурхандарьинская область</t>
  </si>
  <si>
    <t>Город Термез</t>
  </si>
  <si>
    <t>Ангорский район</t>
  </si>
  <si>
    <t>Алтынсайский район</t>
  </si>
  <si>
    <t>Байсунский район</t>
  </si>
  <si>
    <t>Музрабадский район</t>
  </si>
  <si>
    <t>Денауский район</t>
  </si>
  <si>
    <t>Джаркурганский район</t>
  </si>
  <si>
    <t>Кумкурганский район</t>
  </si>
  <si>
    <t>Кизирикский район</t>
  </si>
  <si>
    <t>Сариасийский район</t>
  </si>
  <si>
    <t>Термезский район</t>
  </si>
  <si>
    <t>Шерабадский район</t>
  </si>
  <si>
    <t>Шурчинский район</t>
  </si>
  <si>
    <t>Узунский район</t>
  </si>
  <si>
    <t>Бандыхонский район</t>
  </si>
  <si>
    <t>Ташкентская область</t>
  </si>
  <si>
    <t>Бекабадский район</t>
  </si>
  <si>
    <t>Букинский район</t>
  </si>
  <si>
    <t>Бостанлыкский район</t>
  </si>
  <si>
    <t>Зангиатинский район</t>
  </si>
  <si>
    <t>Юкори-Чирчикский район</t>
  </si>
  <si>
    <t>Кибрайский район</t>
  </si>
  <si>
    <t>Аккурганский район</t>
  </si>
  <si>
    <t>Ахангаранский район</t>
  </si>
  <si>
    <t>Паркентский район</t>
  </si>
  <si>
    <t>Пскентский район</t>
  </si>
  <si>
    <t>Уртачирчикский район</t>
  </si>
  <si>
    <t>Чиназский район</t>
  </si>
  <si>
    <t>Куйичирчикский район</t>
  </si>
  <si>
    <t>Янгиюльский район</t>
  </si>
  <si>
    <t>Город Ангрен</t>
  </si>
  <si>
    <t>Город Бекабад</t>
  </si>
  <si>
    <t>Город Алмалык</t>
  </si>
  <si>
    <t>Город Чирчик</t>
  </si>
  <si>
    <t>Город Янгиюль</t>
  </si>
  <si>
    <t>Город Ахангаран</t>
  </si>
  <si>
    <t>Город Нурафшан</t>
  </si>
  <si>
    <t>Ташкентский район</t>
  </si>
  <si>
    <t>Ферганская область</t>
  </si>
  <si>
    <t>Город Кувасай</t>
  </si>
  <si>
    <t xml:space="preserve">Город Коканд </t>
  </si>
  <si>
    <t xml:space="preserve"> Город Маргилан</t>
  </si>
  <si>
    <t xml:space="preserve"> Город Фергана </t>
  </si>
  <si>
    <t>Бешарыкский район</t>
  </si>
  <si>
    <t>Багдадский район</t>
  </si>
  <si>
    <t>Бувайдинский район</t>
  </si>
  <si>
    <t>Дангаринский район</t>
  </si>
  <si>
    <t>Язъяванский район</t>
  </si>
  <si>
    <t>Кувинский район</t>
  </si>
  <si>
    <t>Алтыарыкский район</t>
  </si>
  <si>
    <t>Куштепинский район</t>
  </si>
  <si>
    <t>Риштанский район</t>
  </si>
  <si>
    <t>Сохский район</t>
  </si>
  <si>
    <t>Ташлакский район</t>
  </si>
  <si>
    <t>Узбекистанский район</t>
  </si>
  <si>
    <t>Учкуприкский район</t>
  </si>
  <si>
    <t>Ферганский район</t>
  </si>
  <si>
    <t>Фуркатский район</t>
  </si>
  <si>
    <t>Хорезмская область</t>
  </si>
  <si>
    <t>Город Ургенч</t>
  </si>
  <si>
    <t>Город Хива</t>
  </si>
  <si>
    <t>Ургенчский район</t>
  </si>
  <si>
    <t>Хивинский район</t>
  </si>
  <si>
    <t>Хазараспский район</t>
  </si>
  <si>
    <t>Гурленский район</t>
  </si>
  <si>
    <t>Шаватский район</t>
  </si>
  <si>
    <t>Янгиарыкский район</t>
  </si>
  <si>
    <t>Кошкупырский район</t>
  </si>
  <si>
    <t>Багатский район</t>
  </si>
  <si>
    <t>Ханкинский район</t>
  </si>
  <si>
    <t>Янгибазарский район</t>
  </si>
  <si>
    <t>Тупраккалинский район</t>
  </si>
  <si>
    <t>город Ташкент</t>
  </si>
  <si>
    <t>ГНИ г.Ташкента</t>
  </si>
  <si>
    <t>Мирабадский район</t>
  </si>
  <si>
    <t>Мирзо-Улугбекский район</t>
  </si>
  <si>
    <t>Юнусабадский район</t>
  </si>
  <si>
    <t>Яккасарайский район</t>
  </si>
  <si>
    <t>Шайхантахурский район</t>
  </si>
  <si>
    <t>Чиланзарский район</t>
  </si>
  <si>
    <t>Сергелийский район</t>
  </si>
  <si>
    <t>Алмазарский район</t>
  </si>
  <si>
    <t>Яшнабадский район</t>
  </si>
  <si>
    <t>Учтепинский район</t>
  </si>
  <si>
    <t>Бектемирский район</t>
  </si>
  <si>
    <t>Янгихаётский район</t>
  </si>
  <si>
    <t>Бўз  тумани</t>
  </si>
  <si>
    <t>жами</t>
  </si>
  <si>
    <t>хизмат сафарининг мақсади</t>
  </si>
  <si>
    <t xml:space="preserve">транспорт </t>
  </si>
  <si>
    <t>яшаш билан боғлиқ харажатлар</t>
  </si>
  <si>
    <t>кунлик харажат (суткалик пул)</t>
  </si>
  <si>
    <t>total</t>
  </si>
  <si>
    <t>daily expenses (daily allowance)</t>
  </si>
  <si>
    <t>transport</t>
  </si>
  <si>
    <t>living expenses</t>
  </si>
  <si>
    <t>the purpose of the business trip</t>
  </si>
  <si>
    <t>Всего</t>
  </si>
  <si>
    <t>ежедневные расходы (суточные)</t>
  </si>
  <si>
    <t>расходы на проживание</t>
  </si>
  <si>
    <t>цель командировки</t>
  </si>
  <si>
    <t>Бюджет маблағлари ҳисобидан</t>
  </si>
  <si>
    <t>Бюджетдан ташқари маблағлари ҳисобидан</t>
  </si>
  <si>
    <t>Ўзбекистон Республикаси ҳудудида, Ҳукумат топшириқлари ижросига асосан</t>
  </si>
  <si>
    <t>В соответствии с поручениями Правительства Республики Узбекистан</t>
  </si>
  <si>
    <t xml:space="preserve"> In accordance with the instructions of the Government of the Republic of Uzbekistan</t>
  </si>
  <si>
    <r>
      <t xml:space="preserve">Давлат солиқ қўмитасининг  ва Ҳудудий давлат солиқ бошқармаларига </t>
    </r>
    <r>
      <rPr>
        <b/>
        <sz val="16"/>
        <color indexed="10"/>
        <rFont val="Times New Roman"/>
        <family val="1"/>
      </rPr>
      <t>2024 йилнинг 1 чорак</t>
    </r>
    <r>
      <rPr>
        <b/>
        <sz val="16"/>
        <rFont val="Times New Roman"/>
        <family val="1"/>
      </rPr>
      <t xml:space="preserve"> давомида Бюджет ҳамда Махсус жамғармаси ҳисобидан хизмат сафари учун ажратиладиган маблағлар
М И Қ Д О Р И</t>
    </r>
  </si>
  <si>
    <r>
      <t xml:space="preserve">Средства, выделенные на командировки в ГНК и областные государственные налоговые управления за </t>
    </r>
    <r>
      <rPr>
        <b/>
        <sz val="16"/>
        <color indexed="10"/>
        <rFont val="Times New Roman"/>
        <family val="1"/>
      </rPr>
      <t>1 квартал 2024 года</t>
    </r>
    <r>
      <rPr>
        <b/>
        <sz val="16"/>
        <rFont val="Times New Roman"/>
        <family val="1"/>
      </rPr>
      <t xml:space="preserve"> за счет средств Бюджета и специального фонда</t>
    </r>
  </si>
  <si>
    <r>
      <t xml:space="preserve">Funds allocated for business trips to the State Tax Committee and regional state tax administrations for the </t>
    </r>
    <r>
      <rPr>
        <b/>
        <sz val="16"/>
        <color indexed="10"/>
        <rFont val="Times New Roman"/>
        <family val="1"/>
      </rPr>
      <t>1st quarter of 2024</t>
    </r>
    <r>
      <rPr>
        <b/>
        <sz val="16"/>
        <rFont val="Times New Roman"/>
        <family val="1"/>
      </rPr>
      <t xml:space="preserve"> at the expense of the Budget and the Special Fund</t>
    </r>
  </si>
  <si>
    <t>33 334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</si>
</sst>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_ ;[Red]\-#,##0\ "/>
    <numFmt numFmtId="166" formatCode="#,##0.0_ ;[Red]\-#,##0.0\ "/>
    <numFmt numFmtId="167" formatCode="#,##0.00_ ;[Red]\-#,##0.0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139">
    <xf numFmtId="0" fontId="0" fillId="0" borderId="0" xfId="0"/>
    <xf numFmtId="2" fontId="4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left" vertical="center" wrapText="1" inden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left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164" fontId="4" fillId="0" borderId="1" xfId="0" applyNumberFormat="1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1" fontId="4" fillId="0" borderId="1" xfId="0" applyNumberFormat="1" applyFont="1" applyFill="1" applyBorder="1" applyAlignment="1">
      <alignment horizontal="left" vertical="center" wrapText="1" indent="1"/>
    </xf>
    <xf numFmtId="3" fontId="4" fillId="0" borderId="1" xfId="22" applyNumberFormat="1" applyFont="1" applyFill="1" applyBorder="1" applyAlignment="1">
      <alignment horizontal="left" vertical="center" wrapText="1" indent="1"/>
      <protection/>
    </xf>
    <xf numFmtId="3" fontId="4" fillId="0" borderId="1" xfId="22" applyNumberFormat="1" applyFont="1" applyFill="1" applyBorder="1" applyAlignment="1">
      <alignment horizontal="left" vertical="center" indent="1"/>
      <protection/>
    </xf>
    <xf numFmtId="0" fontId="4" fillId="0" borderId="1" xfId="21" applyFont="1" applyFill="1" applyBorder="1" applyAlignment="1">
      <alignment horizontal="left" vertical="center" wrapText="1" indent="1"/>
      <protection/>
    </xf>
    <xf numFmtId="0" fontId="4" fillId="0" borderId="1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left" vertical="center" wrapText="1" indent="1"/>
    </xf>
    <xf numFmtId="165" fontId="6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2" fontId="8" fillId="0" borderId="9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left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center" vertical="center" wrapText="1"/>
    </xf>
    <xf numFmtId="165" fontId="6" fillId="0" borderId="19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165" fontId="6" fillId="0" borderId="23" xfId="0" applyNumberFormat="1" applyFont="1" applyFill="1" applyBorder="1" applyAlignment="1">
      <alignment horizontal="center" vertical="center" wrapText="1"/>
    </xf>
    <xf numFmtId="164" fontId="4" fillId="2" borderId="24" xfId="0" applyNumberFormat="1" applyFont="1" applyFill="1" applyBorder="1" applyAlignment="1">
      <alignment horizontal="left" vertical="center" wrapText="1" indent="1"/>
    </xf>
    <xf numFmtId="164" fontId="4" fillId="0" borderId="24" xfId="0" applyNumberFormat="1" applyFont="1" applyFill="1" applyBorder="1" applyAlignment="1">
      <alignment horizontal="left" vertical="center" wrapText="1" inden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vertical="center" wrapText="1"/>
    </xf>
    <xf numFmtId="2" fontId="3" fillId="2" borderId="0" xfId="0" applyNumberFormat="1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164" fontId="4" fillId="2" borderId="1" xfId="0" applyNumberFormat="1" applyFont="1" applyFill="1" applyBorder="1" applyAlignment="1">
      <alignment horizontal="left" vertical="center" wrapText="1" indent="1"/>
    </xf>
    <xf numFmtId="2" fontId="6" fillId="0" borderId="8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65" fontId="6" fillId="0" borderId="2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1" fontId="4" fillId="2" borderId="1" xfId="0" applyNumberFormat="1" applyFont="1" applyFill="1" applyBorder="1" applyAlignment="1">
      <alignment horizontal="left" vertical="center" wrapText="1" indent="1"/>
    </xf>
    <xf numFmtId="3" fontId="4" fillId="2" borderId="1" xfId="22" applyNumberFormat="1" applyFont="1" applyFill="1" applyBorder="1" applyAlignment="1">
      <alignment horizontal="left" vertical="center" wrapText="1" indent="1"/>
      <protection/>
    </xf>
    <xf numFmtId="3" fontId="4" fillId="2" borderId="1" xfId="22" applyNumberFormat="1" applyFont="1" applyFill="1" applyBorder="1" applyAlignment="1">
      <alignment horizontal="left" vertical="center" indent="1"/>
      <protection/>
    </xf>
    <xf numFmtId="0" fontId="4" fillId="2" borderId="1" xfId="21" applyFont="1" applyFill="1" applyBorder="1" applyAlignment="1">
      <alignment horizontal="left" vertical="center" wrapText="1" indent="1"/>
      <protection/>
    </xf>
    <xf numFmtId="0" fontId="4" fillId="2" borderId="1" xfId="0" applyFont="1" applyFill="1" applyBorder="1" applyAlignment="1">
      <alignment horizontal="left" vertical="center" indent="1"/>
    </xf>
    <xf numFmtId="164" fontId="4" fillId="2" borderId="10" xfId="0" applyNumberFormat="1" applyFont="1" applyFill="1" applyBorder="1" applyAlignment="1">
      <alignment horizontal="left" vertical="center" wrapText="1" indent="1"/>
    </xf>
    <xf numFmtId="165" fontId="6" fillId="0" borderId="4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24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166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4" fillId="0" borderId="27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28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8" fillId="2" borderId="30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166" fontId="4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33" xfId="0" applyNumberFormat="1" applyFont="1" applyFill="1" applyBorder="1" applyAlignment="1">
      <alignment horizontal="center" vertical="center" wrapText="1"/>
    </xf>
    <xf numFmtId="2" fontId="8" fillId="0" borderId="34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35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36" xfId="0" applyNumberFormat="1" applyFont="1" applyFill="1" applyBorder="1" applyAlignment="1">
      <alignment horizontal="center" vertical="center" wrapText="1"/>
    </xf>
    <xf numFmtId="165" fontId="4" fillId="2" borderId="27" xfId="0" applyNumberFormat="1" applyFont="1" applyFill="1" applyBorder="1" applyAlignment="1">
      <alignment horizontal="center" vertical="center" wrapText="1"/>
    </xf>
    <xf numFmtId="165" fontId="4" fillId="2" borderId="19" xfId="0" applyNumberFormat="1" applyFont="1" applyFill="1" applyBorder="1" applyAlignment="1">
      <alignment horizontal="center" vertical="center" wrapText="1"/>
    </xf>
    <xf numFmtId="165" fontId="4" fillId="2" borderId="28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165" fontId="4" fillId="0" borderId="37" xfId="0" applyNumberFormat="1" applyFont="1" applyFill="1" applyBorder="1" applyAlignment="1">
      <alignment horizontal="center" vertical="center" wrapText="1"/>
    </xf>
    <xf numFmtId="165" fontId="4" fillId="0" borderId="38" xfId="0" applyNumberFormat="1" applyFont="1" applyFill="1" applyBorder="1" applyAlignment="1">
      <alignment horizontal="center" vertical="center" wrapText="1"/>
    </xf>
    <xf numFmtId="165" fontId="4" fillId="0" borderId="39" xfId="0" applyNumberFormat="1" applyFont="1" applyFill="1" applyBorder="1" applyAlignment="1">
      <alignment horizontal="center" vertical="center" wrapText="1"/>
    </xf>
    <xf numFmtId="166" fontId="4" fillId="0" borderId="27" xfId="0" applyNumberFormat="1" applyFont="1" applyFill="1" applyBorder="1" applyAlignment="1">
      <alignment horizontal="center" vertical="center" wrapText="1"/>
    </xf>
    <xf numFmtId="2" fontId="8" fillId="0" borderId="40" xfId="0" applyNumberFormat="1" applyFont="1" applyFill="1" applyBorder="1" applyAlignment="1">
      <alignment horizontal="center" vertical="center" wrapText="1"/>
    </xf>
    <xf numFmtId="2" fontId="8" fillId="0" borderId="41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40" xfId="0" applyNumberFormat="1" applyFont="1" applyBorder="1" applyAlignment="1">
      <alignment horizontal="center" vertical="center" wrapText="1"/>
    </xf>
    <xf numFmtId="2" fontId="9" fillId="0" borderId="41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 2 4" xfId="20"/>
    <cellStyle name="Обычный 3" xfId="21"/>
    <cellStyle name="Обычный_Лист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6"/>
  <sheetViews>
    <sheetView tabSelected="1" zoomScale="70" zoomScaleNormal="70" zoomScaleSheetLayoutView="55" workbookViewId="0" topLeftCell="A1">
      <pane xSplit="2" ySplit="7" topLeftCell="C50" activePane="bottomRight" state="frozen"/>
      <selection pane="topRight" activeCell="C1" sqref="C1"/>
      <selection pane="bottomLeft" activeCell="A8" sqref="A8"/>
      <selection pane="bottomRight" activeCell="D15" sqref="D15"/>
    </sheetView>
  </sheetViews>
  <sheetFormatPr defaultColWidth="9.140625" defaultRowHeight="15" outlineLevelRow="1"/>
  <cols>
    <col min="1" max="1" width="6.421875" style="2" customWidth="1"/>
    <col min="2" max="2" width="32.421875" style="54" customWidth="1"/>
    <col min="3" max="7" width="16.140625" style="4" customWidth="1"/>
    <col min="8" max="8" width="18.57421875" style="4" customWidth="1"/>
    <col min="9" max="10" width="16.140625" style="4" customWidth="1"/>
    <col min="11" max="11" width="19.7109375" style="4" customWidth="1"/>
    <col min="12" max="12" width="16.140625" style="4" customWidth="1"/>
    <col min="13" max="13" width="18.140625" style="4" customWidth="1"/>
    <col min="14" max="15" width="16.140625" style="4" customWidth="1"/>
    <col min="16" max="16" width="19.8515625" style="4" customWidth="1"/>
    <col min="17" max="16384" width="9.140625" style="2" customWidth="1"/>
  </cols>
  <sheetData>
    <row r="1" spans="1:2" ht="15">
      <c r="A1" s="1"/>
      <c r="B1" s="52"/>
    </row>
    <row r="2" spans="1:16" ht="84" customHeight="1">
      <c r="A2" s="106" t="s">
        <v>735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8.75" customHeight="1" thickBot="1">
      <c r="A3" s="13"/>
      <c r="B3" s="53"/>
      <c r="C3" s="3"/>
      <c r="D3" s="3"/>
      <c r="E3" s="3"/>
      <c r="F3" s="3"/>
      <c r="G3" s="111" t="s">
        <v>7</v>
      </c>
      <c r="H3" s="111"/>
      <c r="I3" s="111"/>
      <c r="J3" s="111"/>
      <c r="K3" s="111"/>
      <c r="L3" s="111"/>
      <c r="M3" s="111"/>
      <c r="N3" s="111"/>
      <c r="O3" s="111"/>
      <c r="P3" s="111"/>
    </row>
    <row r="4" spans="1:16" ht="37.5" customHeight="1">
      <c r="A4" s="107" t="s">
        <v>2</v>
      </c>
      <c r="B4" s="109" t="s">
        <v>1</v>
      </c>
      <c r="C4" s="112" t="s">
        <v>6</v>
      </c>
      <c r="D4" s="112"/>
      <c r="E4" s="112"/>
      <c r="F4" s="112"/>
      <c r="G4" s="112" t="s">
        <v>233</v>
      </c>
      <c r="H4" s="112"/>
      <c r="I4" s="112"/>
      <c r="J4" s="112"/>
      <c r="K4" s="112"/>
      <c r="L4" s="112"/>
      <c r="M4" s="112"/>
      <c r="N4" s="112"/>
      <c r="O4" s="112"/>
      <c r="P4" s="113"/>
    </row>
    <row r="5" spans="1:16" ht="26.25" customHeight="1">
      <c r="A5" s="108"/>
      <c r="B5" s="110"/>
      <c r="C5" s="99" t="s">
        <v>232</v>
      </c>
      <c r="D5" s="99"/>
      <c r="E5" s="99" t="s">
        <v>231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</row>
    <row r="6" spans="1:16" ht="26.25" customHeight="1">
      <c r="A6" s="108"/>
      <c r="B6" s="110"/>
      <c r="C6" s="81"/>
      <c r="D6" s="81"/>
      <c r="E6" s="81"/>
      <c r="F6" s="81"/>
      <c r="G6" s="99" t="s">
        <v>730</v>
      </c>
      <c r="H6" s="99"/>
      <c r="I6" s="99"/>
      <c r="J6" s="99"/>
      <c r="K6" s="99"/>
      <c r="L6" s="99" t="s">
        <v>731</v>
      </c>
      <c r="M6" s="99"/>
      <c r="N6" s="99"/>
      <c r="O6" s="99"/>
      <c r="P6" s="100"/>
    </row>
    <row r="7" spans="1:16" ht="61.5" customHeight="1">
      <c r="A7" s="108"/>
      <c r="B7" s="110"/>
      <c r="C7" s="81" t="s">
        <v>4</v>
      </c>
      <c r="D7" s="81" t="s">
        <v>5</v>
      </c>
      <c r="E7" s="81" t="s">
        <v>4</v>
      </c>
      <c r="F7" s="81" t="s">
        <v>5</v>
      </c>
      <c r="G7" s="81" t="s">
        <v>716</v>
      </c>
      <c r="H7" s="81" t="s">
        <v>720</v>
      </c>
      <c r="I7" s="81" t="s">
        <v>718</v>
      </c>
      <c r="J7" s="81" t="s">
        <v>719</v>
      </c>
      <c r="K7" s="81" t="s">
        <v>717</v>
      </c>
      <c r="L7" s="81" t="s">
        <v>716</v>
      </c>
      <c r="M7" s="81" t="s">
        <v>720</v>
      </c>
      <c r="N7" s="81" t="s">
        <v>718</v>
      </c>
      <c r="O7" s="81" t="s">
        <v>719</v>
      </c>
      <c r="P7" s="82" t="s">
        <v>717</v>
      </c>
    </row>
    <row r="8" spans="1:16" s="1" customFormat="1" ht="28.5" customHeight="1">
      <c r="A8" s="60"/>
      <c r="B8" s="56" t="s">
        <v>0</v>
      </c>
      <c r="C8" s="5">
        <f>+SUM(C9:C12)</f>
        <v>908928.3</v>
      </c>
      <c r="D8" s="5">
        <f aca="true" t="shared" si="0" ref="D8:K8">+SUM(D9:D12)</f>
        <v>227273.5</v>
      </c>
      <c r="E8" s="5">
        <f t="shared" si="0"/>
        <v>825942.9</v>
      </c>
      <c r="F8" s="5">
        <f t="shared" si="0"/>
        <v>234853.7</v>
      </c>
      <c r="G8" s="5">
        <f t="shared" si="0"/>
        <v>385471.40800000005</v>
      </c>
      <c r="H8" s="5">
        <f t="shared" si="0"/>
        <v>63588.1</v>
      </c>
      <c r="I8" s="5">
        <f t="shared" si="0"/>
        <v>137530.8</v>
      </c>
      <c r="J8" s="5">
        <f t="shared" si="0"/>
        <v>184830.70799999998</v>
      </c>
      <c r="K8" s="5">
        <f t="shared" si="0"/>
        <v>0</v>
      </c>
      <c r="L8" s="5">
        <f>+SUM(L9:L12)</f>
        <v>305984.98</v>
      </c>
      <c r="M8" s="5">
        <f>+SUM(M9:M12)</f>
        <v>20283.8</v>
      </c>
      <c r="N8" s="5">
        <f>+SUM(N9:N12)</f>
        <v>126715.54</v>
      </c>
      <c r="O8" s="5">
        <f>+SUM(O9:O12)</f>
        <v>159872.03999999998</v>
      </c>
      <c r="P8" s="26">
        <f>+SUM(P9:P12)</f>
        <v>0</v>
      </c>
    </row>
    <row r="9" spans="1:16" s="1" customFormat="1" ht="15">
      <c r="A9" s="61">
        <v>1</v>
      </c>
      <c r="B9" s="57" t="s">
        <v>3</v>
      </c>
      <c r="C9" s="77">
        <v>115000</v>
      </c>
      <c r="D9" s="77">
        <v>120000</v>
      </c>
      <c r="E9" s="77">
        <v>115000</v>
      </c>
      <c r="F9" s="77">
        <v>120000</v>
      </c>
      <c r="G9" s="80">
        <v>114260</v>
      </c>
      <c r="H9" s="77">
        <v>0</v>
      </c>
      <c r="I9" s="83">
        <v>76929.7</v>
      </c>
      <c r="J9" s="77">
        <v>37330.3</v>
      </c>
      <c r="K9" s="77">
        <v>0</v>
      </c>
      <c r="L9" s="80">
        <v>207681</v>
      </c>
      <c r="M9" s="83">
        <v>16131.8</v>
      </c>
      <c r="N9" s="83">
        <v>108335</v>
      </c>
      <c r="O9" s="77">
        <v>83214.2</v>
      </c>
      <c r="P9" s="78"/>
    </row>
    <row r="10" spans="1:16" ht="39" customHeight="1">
      <c r="A10" s="14">
        <v>2</v>
      </c>
      <c r="B10" s="58" t="s">
        <v>234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77">
        <v>0</v>
      </c>
      <c r="L10" s="80">
        <v>0</v>
      </c>
      <c r="M10" s="77">
        <v>0</v>
      </c>
      <c r="N10" s="77">
        <v>0</v>
      </c>
      <c r="O10" s="77">
        <v>0</v>
      </c>
      <c r="P10" s="78">
        <v>0</v>
      </c>
    </row>
    <row r="11" spans="1:16" ht="15">
      <c r="A11" s="14">
        <v>14</v>
      </c>
      <c r="B11" s="59" t="s">
        <v>8</v>
      </c>
      <c r="C11" s="77">
        <f>+C14+C33+C51+C66+C81+C98+C111+C126+C144+C157+C174+C198+C219+C234</f>
        <v>418904.5</v>
      </c>
      <c r="D11" s="77">
        <f aca="true" t="shared" si="1" ref="D11:J11">+D14+D33+D51+D66+D81+D98+D111+D126+D144+D157+D174+D198+D219+D234</f>
        <v>70000</v>
      </c>
      <c r="E11" s="77">
        <f t="shared" si="1"/>
        <v>412044.5</v>
      </c>
      <c r="F11" s="77">
        <f t="shared" si="1"/>
        <v>70000</v>
      </c>
      <c r="G11" s="77">
        <f>+G14+G33+G51+G66+G81+G98+G111+G126+G144+G157+G174+G198+G219+G234</f>
        <v>185478.50800000003</v>
      </c>
      <c r="H11" s="77">
        <f t="shared" si="1"/>
        <v>43990</v>
      </c>
      <c r="I11" s="77">
        <f t="shared" si="1"/>
        <v>35161.7</v>
      </c>
      <c r="J11" s="77">
        <f t="shared" si="1"/>
        <v>106326.808</v>
      </c>
      <c r="K11" s="77">
        <v>0</v>
      </c>
      <c r="L11" s="77">
        <f>+L14+L33+L51+L66+L81+L98+L111+L126+L144+L157+L174+L198+L219+L234</f>
        <v>77202.12</v>
      </c>
      <c r="M11" s="77">
        <f>+M14+M33+M51+M66+M81+M98+M111+M126+M144+M157+M174+M198+M219+M234</f>
        <v>0</v>
      </c>
      <c r="N11" s="77">
        <f>+N14+N33+N51+N66+N81+N98+N111+N126+N144+N157+N174+N198+N219+N234</f>
        <v>10437.28</v>
      </c>
      <c r="O11" s="77">
        <f>+O14+O33+O51+O66+O81+O98+O111+O126+O144+O157+O174+O198+O219+O234</f>
        <v>66764.84</v>
      </c>
      <c r="P11" s="78"/>
    </row>
    <row r="12" spans="1:16" ht="15">
      <c r="A12" s="14">
        <v>206</v>
      </c>
      <c r="B12" s="59" t="s">
        <v>9</v>
      </c>
      <c r="C12" s="77">
        <f>+SUM(C15:C31,C34:C49,C52:C64,C67:C79,C82:C96,C99:C109,C112:C124,C127:C142,C145:C155,C158:C172,C175:C196,C199:C217,C220:C232,C235:C246)</f>
        <v>375023.8</v>
      </c>
      <c r="D12" s="77">
        <f aca="true" t="shared" si="2" ref="D12:J12">+SUM(D15:D31,D34:D49,D52:D64,D67:D79,D82:D96,D99:D109,D112:D124,D127:D142,D145:D155,D158:D172,D175:D196,D199:D217,D220:D232,D235:D246)</f>
        <v>37273.5</v>
      </c>
      <c r="E12" s="77">
        <f t="shared" si="2"/>
        <v>298898.4</v>
      </c>
      <c r="F12" s="77">
        <f t="shared" si="2"/>
        <v>44853.7</v>
      </c>
      <c r="G12" s="77">
        <f t="shared" si="2"/>
        <v>85732.9</v>
      </c>
      <c r="H12" s="77">
        <f t="shared" si="2"/>
        <v>19598.1</v>
      </c>
      <c r="I12" s="77">
        <f t="shared" si="2"/>
        <v>25439.4</v>
      </c>
      <c r="J12" s="77">
        <f t="shared" si="2"/>
        <v>41173.59999999999</v>
      </c>
      <c r="K12" s="77">
        <v>0</v>
      </c>
      <c r="L12" s="77">
        <f>+SUM(L15:L31,L34:L49,L52:L64,L67:L79,L82:L96,L99:L109,L112:L124,L127:L142,L145:L155,L158:L172,L175:L196,L199:L217,L220:L232,L235:L246)</f>
        <v>21101.86</v>
      </c>
      <c r="M12" s="77">
        <f>+SUM(M15:M31,M34:M49,M52:M64,M67:M79,M82:M96,M99:M109,M112:M124,M127:M142,M145:M155,M158:M172,M175:M196,M199:M217,M220:M232,M235:M246)</f>
        <v>4152</v>
      </c>
      <c r="N12" s="77">
        <f>+SUM(N15:N31,N34:N49,N52:N64,N67:N79,N82:N96,N99:N109,N112:N124,N127:N142,N145:N155,N158:N172,N175:N196,N199:N217,N220:N232,N235:N246)</f>
        <v>7943.259999999999</v>
      </c>
      <c r="O12" s="77">
        <f>+SUM(O15:O31,O34:O49,O52:O64,O67:O79,O82:O96,O99:O109,O112:O124,O127:O142,O145:O155,O158:O172,O175:O196,O199:O217,O220:O232,O235:O246)</f>
        <v>9893</v>
      </c>
      <c r="P12" s="78"/>
    </row>
    <row r="13" spans="1:16" ht="37.5">
      <c r="A13" s="17">
        <v>1</v>
      </c>
      <c r="B13" s="63" t="s">
        <v>10</v>
      </c>
      <c r="C13" s="5">
        <f>SUM(C14:C31)</f>
        <v>35712.9</v>
      </c>
      <c r="D13" s="5">
        <f aca="true" t="shared" si="3" ref="D13:J13">SUM(D14:D31)</f>
        <v>8968.5</v>
      </c>
      <c r="E13" s="5">
        <f t="shared" si="3"/>
        <v>26122.500000000004</v>
      </c>
      <c r="F13" s="5">
        <f t="shared" si="3"/>
        <v>16548.7</v>
      </c>
      <c r="G13" s="5">
        <f t="shared" si="3"/>
        <v>23514.600000000002</v>
      </c>
      <c r="H13" s="5">
        <f t="shared" si="3"/>
        <v>14290</v>
      </c>
      <c r="I13" s="5">
        <f t="shared" si="3"/>
        <v>5404.599999999999</v>
      </c>
      <c r="J13" s="5">
        <f t="shared" si="3"/>
        <v>3820</v>
      </c>
      <c r="K13" s="5"/>
      <c r="L13" s="5">
        <f>SUM(L14:L31)</f>
        <v>12483.7</v>
      </c>
      <c r="M13" s="5">
        <f>SUM(M14:M31)</f>
        <v>2826</v>
      </c>
      <c r="N13" s="5">
        <f>SUM(N14:N31)</f>
        <v>6464.099999999999</v>
      </c>
      <c r="O13" s="5">
        <f>SUM(O14:O31)</f>
        <v>4080</v>
      </c>
      <c r="P13" s="26"/>
    </row>
    <row r="14" spans="1:16" ht="18.75" customHeight="1" outlineLevel="1">
      <c r="A14" s="14">
        <v>1</v>
      </c>
      <c r="B14" s="58" t="s">
        <v>11</v>
      </c>
      <c r="C14" s="80">
        <v>21000</v>
      </c>
      <c r="D14" s="80">
        <v>0</v>
      </c>
      <c r="E14" s="80">
        <v>21000</v>
      </c>
      <c r="F14" s="80">
        <v>0</v>
      </c>
      <c r="G14" s="80">
        <f>H14+I14+J14</f>
        <v>21000</v>
      </c>
      <c r="H14" s="80">
        <v>13690</v>
      </c>
      <c r="I14" s="80">
        <v>4690</v>
      </c>
      <c r="J14" s="80">
        <v>2620</v>
      </c>
      <c r="K14" s="98" t="s">
        <v>732</v>
      </c>
      <c r="L14" s="80">
        <v>0</v>
      </c>
      <c r="M14" s="80">
        <v>0</v>
      </c>
      <c r="N14" s="80">
        <v>0</v>
      </c>
      <c r="O14" s="80">
        <v>0</v>
      </c>
      <c r="P14" s="102" t="s">
        <v>732</v>
      </c>
    </row>
    <row r="15" spans="1:16" ht="18.75" customHeight="1" outlineLevel="1">
      <c r="A15" s="14">
        <f>+A14+1</f>
        <v>2</v>
      </c>
      <c r="B15" s="64" t="s">
        <v>12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98"/>
      <c r="L15" s="80">
        <v>0</v>
      </c>
      <c r="M15" s="80">
        <v>0</v>
      </c>
      <c r="N15" s="80">
        <v>0</v>
      </c>
      <c r="O15" s="80">
        <v>0</v>
      </c>
      <c r="P15" s="103"/>
    </row>
    <row r="16" spans="1:16" ht="15" outlineLevel="1">
      <c r="A16" s="14">
        <f aca="true" t="shared" si="4" ref="A16:A31">+A15+1</f>
        <v>3</v>
      </c>
      <c r="B16" s="65" t="s">
        <v>13</v>
      </c>
      <c r="C16" s="80">
        <v>0</v>
      </c>
      <c r="D16" s="80">
        <v>2295.3</v>
      </c>
      <c r="E16" s="80">
        <v>0</v>
      </c>
      <c r="F16" s="80">
        <v>2295.3</v>
      </c>
      <c r="G16" s="80">
        <v>0</v>
      </c>
      <c r="H16" s="80">
        <v>0</v>
      </c>
      <c r="I16" s="80">
        <v>0</v>
      </c>
      <c r="J16" s="80">
        <v>0</v>
      </c>
      <c r="K16" s="98"/>
      <c r="L16" s="80">
        <f>M16+N16+O16</f>
        <v>2295.3</v>
      </c>
      <c r="M16" s="80">
        <v>210</v>
      </c>
      <c r="N16" s="80">
        <f>1245.3+660</f>
        <v>1905.3</v>
      </c>
      <c r="O16" s="80">
        <v>180</v>
      </c>
      <c r="P16" s="103"/>
    </row>
    <row r="17" spans="1:16" ht="15" outlineLevel="1">
      <c r="A17" s="14">
        <f t="shared" si="4"/>
        <v>4</v>
      </c>
      <c r="B17" s="65" t="s">
        <v>14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98"/>
      <c r="L17" s="80">
        <v>0</v>
      </c>
      <c r="M17" s="80">
        <v>0</v>
      </c>
      <c r="N17" s="80">
        <v>0</v>
      </c>
      <c r="O17" s="80">
        <v>0</v>
      </c>
      <c r="P17" s="103"/>
    </row>
    <row r="18" spans="1:16" ht="15" outlineLevel="1">
      <c r="A18" s="14">
        <f t="shared" si="4"/>
        <v>5</v>
      </c>
      <c r="B18" s="65" t="s">
        <v>15</v>
      </c>
      <c r="C18" s="80">
        <v>4500</v>
      </c>
      <c r="D18" s="80">
        <v>0</v>
      </c>
      <c r="E18" s="80">
        <v>134.4</v>
      </c>
      <c r="F18" s="80">
        <v>0</v>
      </c>
      <c r="G18" s="80">
        <f>+I18</f>
        <v>134.4</v>
      </c>
      <c r="H18" s="80">
        <v>0</v>
      </c>
      <c r="I18" s="80">
        <v>134.4</v>
      </c>
      <c r="J18" s="80">
        <v>0</v>
      </c>
      <c r="K18" s="98"/>
      <c r="L18" s="80">
        <v>0</v>
      </c>
      <c r="M18" s="80">
        <v>0</v>
      </c>
      <c r="N18" s="80">
        <v>0</v>
      </c>
      <c r="O18" s="80">
        <v>0</v>
      </c>
      <c r="P18" s="103"/>
    </row>
    <row r="19" spans="1:16" ht="15" outlineLevel="1">
      <c r="A19" s="14">
        <f t="shared" si="4"/>
        <v>6</v>
      </c>
      <c r="B19" s="65" t="s">
        <v>16</v>
      </c>
      <c r="C19" s="80">
        <v>0</v>
      </c>
      <c r="D19" s="80">
        <v>886.4</v>
      </c>
      <c r="E19" s="80">
        <v>0</v>
      </c>
      <c r="F19" s="80">
        <v>886</v>
      </c>
      <c r="G19" s="80">
        <v>0</v>
      </c>
      <c r="H19" s="80">
        <v>0</v>
      </c>
      <c r="I19" s="80">
        <v>0</v>
      </c>
      <c r="J19" s="80">
        <v>0</v>
      </c>
      <c r="K19" s="98"/>
      <c r="L19" s="80">
        <v>0</v>
      </c>
      <c r="M19" s="80">
        <v>0</v>
      </c>
      <c r="N19" s="80">
        <v>886.4</v>
      </c>
      <c r="O19" s="80">
        <v>0</v>
      </c>
      <c r="P19" s="103"/>
    </row>
    <row r="20" spans="1:16" ht="15" outlineLevel="1">
      <c r="A20" s="14">
        <f t="shared" si="4"/>
        <v>7</v>
      </c>
      <c r="B20" s="65" t="s">
        <v>17</v>
      </c>
      <c r="C20" s="80">
        <v>0</v>
      </c>
      <c r="D20" s="51">
        <v>5786.8</v>
      </c>
      <c r="E20" s="80">
        <v>0</v>
      </c>
      <c r="F20" s="51">
        <v>5786.8</v>
      </c>
      <c r="G20" s="80">
        <v>0</v>
      </c>
      <c r="H20" s="80">
        <v>0</v>
      </c>
      <c r="I20" s="80">
        <v>0</v>
      </c>
      <c r="J20" s="80">
        <v>0</v>
      </c>
      <c r="K20" s="98"/>
      <c r="L20" s="80">
        <v>0</v>
      </c>
      <c r="M20" s="80">
        <v>0</v>
      </c>
      <c r="N20" s="80">
        <v>0</v>
      </c>
      <c r="O20" s="80">
        <v>0</v>
      </c>
      <c r="P20" s="103"/>
    </row>
    <row r="21" spans="1:16" ht="15" outlineLevel="1">
      <c r="A21" s="14">
        <f t="shared" si="4"/>
        <v>8</v>
      </c>
      <c r="B21" s="65" t="s">
        <v>18</v>
      </c>
      <c r="C21" s="80">
        <v>0</v>
      </c>
      <c r="D21" s="80">
        <v>0</v>
      </c>
      <c r="E21" s="80">
        <v>0</v>
      </c>
      <c r="F21" s="80">
        <v>657</v>
      </c>
      <c r="G21" s="80">
        <v>0</v>
      </c>
      <c r="H21" s="80">
        <v>0</v>
      </c>
      <c r="I21" s="80">
        <v>0</v>
      </c>
      <c r="J21" s="80">
        <v>0</v>
      </c>
      <c r="K21" s="98"/>
      <c r="L21" s="80">
        <v>657</v>
      </c>
      <c r="M21" s="80">
        <v>150</v>
      </c>
      <c r="N21" s="80">
        <v>507</v>
      </c>
      <c r="O21" s="80">
        <v>0</v>
      </c>
      <c r="P21" s="103"/>
    </row>
    <row r="22" spans="1:16" ht="15" outlineLevel="1">
      <c r="A22" s="14">
        <f t="shared" si="4"/>
        <v>9</v>
      </c>
      <c r="B22" s="66" t="s">
        <v>19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98"/>
      <c r="L22" s="80">
        <v>0</v>
      </c>
      <c r="M22" s="80">
        <v>0</v>
      </c>
      <c r="N22" s="80">
        <v>0</v>
      </c>
      <c r="O22" s="80">
        <v>0</v>
      </c>
      <c r="P22" s="103"/>
    </row>
    <row r="23" spans="1:16" ht="15" outlineLevel="1">
      <c r="A23" s="14">
        <f t="shared" si="4"/>
        <v>10</v>
      </c>
      <c r="B23" s="66" t="s">
        <v>20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98"/>
      <c r="L23" s="80">
        <v>0</v>
      </c>
      <c r="M23" s="80">
        <v>0</v>
      </c>
      <c r="N23" s="80">
        <v>0</v>
      </c>
      <c r="O23" s="80">
        <v>0</v>
      </c>
      <c r="P23" s="103"/>
    </row>
    <row r="24" spans="1:16" ht="15" outlineLevel="1">
      <c r="A24" s="14">
        <f t="shared" si="4"/>
        <v>11</v>
      </c>
      <c r="B24" s="66" t="s">
        <v>21</v>
      </c>
      <c r="C24" s="80">
        <v>9000</v>
      </c>
      <c r="D24" s="80">
        <v>0</v>
      </c>
      <c r="E24" s="80">
        <v>1849.2</v>
      </c>
      <c r="F24" s="80">
        <v>0</v>
      </c>
      <c r="G24" s="80">
        <f>H24+I24+J24</f>
        <v>1849.2</v>
      </c>
      <c r="H24" s="80">
        <v>600</v>
      </c>
      <c r="I24" s="80">
        <v>49.2</v>
      </c>
      <c r="J24" s="80">
        <v>1200</v>
      </c>
      <c r="K24" s="98"/>
      <c r="L24" s="80">
        <v>0</v>
      </c>
      <c r="M24" s="80">
        <v>0</v>
      </c>
      <c r="N24" s="80">
        <v>0</v>
      </c>
      <c r="O24" s="80">
        <v>0</v>
      </c>
      <c r="P24" s="103"/>
    </row>
    <row r="25" spans="1:16" ht="15" outlineLevel="1">
      <c r="A25" s="14">
        <f t="shared" si="4"/>
        <v>12</v>
      </c>
      <c r="B25" s="66" t="s">
        <v>22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98"/>
      <c r="L25" s="80">
        <v>0</v>
      </c>
      <c r="M25" s="80">
        <v>0</v>
      </c>
      <c r="N25" s="80">
        <v>0</v>
      </c>
      <c r="O25" s="80">
        <v>0</v>
      </c>
      <c r="P25" s="103"/>
    </row>
    <row r="26" spans="1:16" ht="15" outlineLevel="1">
      <c r="A26" s="14">
        <f t="shared" si="4"/>
        <v>13</v>
      </c>
      <c r="B26" s="66" t="s">
        <v>23</v>
      </c>
      <c r="C26" s="80">
        <v>0</v>
      </c>
      <c r="D26" s="80">
        <v>0</v>
      </c>
      <c r="E26" s="80">
        <v>0</v>
      </c>
      <c r="F26" s="80">
        <v>3648</v>
      </c>
      <c r="G26" s="80">
        <v>0</v>
      </c>
      <c r="H26" s="80">
        <v>0</v>
      </c>
      <c r="I26" s="80">
        <v>0</v>
      </c>
      <c r="J26" s="80">
        <v>0</v>
      </c>
      <c r="K26" s="98"/>
      <c r="L26" s="80">
        <v>3648</v>
      </c>
      <c r="M26" s="80">
        <v>1014</v>
      </c>
      <c r="N26" s="80">
        <v>774</v>
      </c>
      <c r="O26" s="80">
        <v>1860</v>
      </c>
      <c r="P26" s="103"/>
    </row>
    <row r="27" spans="1:16" ht="15" outlineLevel="1">
      <c r="A27" s="14">
        <f t="shared" si="4"/>
        <v>14</v>
      </c>
      <c r="B27" s="65" t="s">
        <v>24</v>
      </c>
      <c r="C27" s="80">
        <v>0</v>
      </c>
      <c r="D27" s="80">
        <v>0</v>
      </c>
      <c r="E27" s="80">
        <v>0</v>
      </c>
      <c r="F27" s="51">
        <v>872.6</v>
      </c>
      <c r="G27" s="80">
        <v>0</v>
      </c>
      <c r="H27" s="80">
        <v>0</v>
      </c>
      <c r="I27" s="80">
        <v>0</v>
      </c>
      <c r="J27" s="80">
        <v>0</v>
      </c>
      <c r="K27" s="98"/>
      <c r="L27" s="51">
        <f>M27+N27+O27</f>
        <v>872.6</v>
      </c>
      <c r="M27" s="51">
        <v>0</v>
      </c>
      <c r="N27" s="51">
        <v>512.6</v>
      </c>
      <c r="O27" s="51">
        <v>360</v>
      </c>
      <c r="P27" s="103"/>
    </row>
    <row r="28" spans="1:16" ht="15" outlineLevel="1">
      <c r="A28" s="14">
        <f t="shared" si="4"/>
        <v>15</v>
      </c>
      <c r="B28" s="66" t="s">
        <v>25</v>
      </c>
      <c r="C28" s="80">
        <v>0</v>
      </c>
      <c r="D28" s="80">
        <v>0</v>
      </c>
      <c r="E28" s="80">
        <v>0</v>
      </c>
      <c r="F28" s="80">
        <v>2403</v>
      </c>
      <c r="G28" s="80">
        <v>0</v>
      </c>
      <c r="H28" s="80">
        <v>0</v>
      </c>
      <c r="I28" s="80">
        <v>0</v>
      </c>
      <c r="J28" s="80">
        <v>0</v>
      </c>
      <c r="K28" s="98"/>
      <c r="L28" s="80">
        <f>M28+N28+O28</f>
        <v>2402.9</v>
      </c>
      <c r="M28" s="80">
        <v>672</v>
      </c>
      <c r="N28" s="80">
        <v>50.9</v>
      </c>
      <c r="O28" s="80">
        <v>1680</v>
      </c>
      <c r="P28" s="103"/>
    </row>
    <row r="29" spans="1:16" ht="15" outlineLevel="1">
      <c r="A29" s="14">
        <f t="shared" si="4"/>
        <v>16</v>
      </c>
      <c r="B29" s="65" t="s">
        <v>26</v>
      </c>
      <c r="C29" s="80">
        <v>681.9</v>
      </c>
      <c r="D29" s="80">
        <v>0</v>
      </c>
      <c r="E29" s="80">
        <v>681.9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98"/>
      <c r="L29" s="80">
        <f>M29+N29</f>
        <v>681.9</v>
      </c>
      <c r="M29" s="80">
        <v>630</v>
      </c>
      <c r="N29" s="80">
        <v>51.9</v>
      </c>
      <c r="O29" s="80">
        <v>0</v>
      </c>
      <c r="P29" s="103"/>
    </row>
    <row r="30" spans="1:16" ht="15" outlineLevel="1">
      <c r="A30" s="14">
        <f t="shared" si="4"/>
        <v>17</v>
      </c>
      <c r="B30" s="65" t="s">
        <v>27</v>
      </c>
      <c r="C30" s="80">
        <v>531</v>
      </c>
      <c r="D30" s="80">
        <v>0</v>
      </c>
      <c r="E30" s="80">
        <v>531</v>
      </c>
      <c r="F30" s="80">
        <v>0</v>
      </c>
      <c r="G30" s="80">
        <v>531</v>
      </c>
      <c r="H30" s="80">
        <v>0</v>
      </c>
      <c r="I30" s="80">
        <v>531</v>
      </c>
      <c r="J30" s="80">
        <v>0</v>
      </c>
      <c r="K30" s="98"/>
      <c r="L30" s="80">
        <v>0</v>
      </c>
      <c r="M30" s="80">
        <v>0</v>
      </c>
      <c r="N30" s="80">
        <v>0</v>
      </c>
      <c r="O30" s="80">
        <v>0</v>
      </c>
      <c r="P30" s="103"/>
    </row>
    <row r="31" spans="1:16" ht="15" outlineLevel="1">
      <c r="A31" s="14">
        <f t="shared" si="4"/>
        <v>18</v>
      </c>
      <c r="B31" s="66" t="s">
        <v>28</v>
      </c>
      <c r="C31" s="80">
        <v>0</v>
      </c>
      <c r="D31" s="80">
        <v>0</v>
      </c>
      <c r="E31" s="80">
        <v>1926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98"/>
      <c r="L31" s="80">
        <f>M31+N31+O31</f>
        <v>1926</v>
      </c>
      <c r="M31" s="80">
        <v>150</v>
      </c>
      <c r="N31" s="80">
        <v>1776</v>
      </c>
      <c r="O31" s="80">
        <v>0</v>
      </c>
      <c r="P31" s="104"/>
    </row>
    <row r="32" spans="1:16" ht="15">
      <c r="A32" s="17">
        <v>2</v>
      </c>
      <c r="B32" s="63" t="s">
        <v>29</v>
      </c>
      <c r="C32" s="5">
        <f>SUM(C33:C49)</f>
        <v>57750</v>
      </c>
      <c r="D32" s="5">
        <f aca="true" t="shared" si="5" ref="D32:L32">SUM(D33:D49)</f>
        <v>41000</v>
      </c>
      <c r="E32" s="5">
        <f t="shared" si="5"/>
        <v>57750</v>
      </c>
      <c r="F32" s="5">
        <f t="shared" si="5"/>
        <v>41000</v>
      </c>
      <c r="G32" s="5">
        <f t="shared" si="5"/>
        <v>40699.408</v>
      </c>
      <c r="H32" s="5">
        <f t="shared" si="5"/>
        <v>10423</v>
      </c>
      <c r="I32" s="5">
        <f t="shared" si="5"/>
        <v>4472.6</v>
      </c>
      <c r="J32" s="5">
        <f t="shared" si="5"/>
        <v>25803.808</v>
      </c>
      <c r="K32" s="5">
        <f t="shared" si="5"/>
        <v>0</v>
      </c>
      <c r="L32" s="5">
        <f t="shared" si="5"/>
        <v>33093.4</v>
      </c>
      <c r="M32" s="5">
        <f>SUM(M33:M49)</f>
        <v>1326</v>
      </c>
      <c r="N32" s="5">
        <f>SUM(N33:N49)</f>
        <v>1479.16</v>
      </c>
      <c r="O32" s="5">
        <f>SUM(O33:O49)</f>
        <v>30288.239999999998</v>
      </c>
      <c r="P32" s="26">
        <f>SUM(P33:P49)</f>
        <v>0</v>
      </c>
    </row>
    <row r="33" spans="1:16" ht="20.25" customHeight="1" outlineLevel="1">
      <c r="A33" s="14">
        <f>+A31+1</f>
        <v>19</v>
      </c>
      <c r="B33" s="58" t="s">
        <v>11</v>
      </c>
      <c r="C33" s="51">
        <v>30000</v>
      </c>
      <c r="D33" s="51">
        <v>30000</v>
      </c>
      <c r="E33" s="51">
        <v>30000</v>
      </c>
      <c r="F33" s="51">
        <v>30000</v>
      </c>
      <c r="G33" s="51">
        <f>+H33+I33+J33</f>
        <v>29963.408000000003</v>
      </c>
      <c r="H33" s="51">
        <v>8908</v>
      </c>
      <c r="I33" s="51">
        <v>2494.6</v>
      </c>
      <c r="J33" s="51">
        <v>18560.808</v>
      </c>
      <c r="K33" s="101" t="s">
        <v>732</v>
      </c>
      <c r="L33" s="51">
        <f aca="true" t="shared" si="6" ref="L33:L48">+M33+N33+O33</f>
        <v>24475.239999999998</v>
      </c>
      <c r="M33" s="83">
        <v>0</v>
      </c>
      <c r="N33" s="83">
        <v>0</v>
      </c>
      <c r="O33" s="83">
        <v>24475.239999999998</v>
      </c>
      <c r="P33" s="105" t="s">
        <v>732</v>
      </c>
    </row>
    <row r="34" spans="1:16" ht="20.25" customHeight="1" outlineLevel="1">
      <c r="A34" s="14">
        <f>+A33+1</f>
        <v>20</v>
      </c>
      <c r="B34" s="65" t="s">
        <v>30</v>
      </c>
      <c r="C34" s="80">
        <v>0</v>
      </c>
      <c r="D34" s="80">
        <v>0</v>
      </c>
      <c r="E34" s="80">
        <v>0</v>
      </c>
      <c r="F34" s="80">
        <v>0</v>
      </c>
      <c r="G34" s="51">
        <f>+H34+I34+J34</f>
        <v>0</v>
      </c>
      <c r="H34" s="51">
        <v>0</v>
      </c>
      <c r="I34" s="51">
        <v>0</v>
      </c>
      <c r="J34" s="51">
        <v>0</v>
      </c>
      <c r="K34" s="101"/>
      <c r="L34" s="51">
        <f t="shared" si="6"/>
        <v>0</v>
      </c>
      <c r="M34" s="51">
        <v>0</v>
      </c>
      <c r="N34" s="51">
        <v>0</v>
      </c>
      <c r="O34" s="51">
        <v>0</v>
      </c>
      <c r="P34" s="105"/>
    </row>
    <row r="35" spans="1:16" ht="15" outlineLevel="1">
      <c r="A35" s="14">
        <f aca="true" t="shared" si="7" ref="A35:A49">+A34+1</f>
        <v>21</v>
      </c>
      <c r="B35" s="67" t="s">
        <v>31</v>
      </c>
      <c r="C35" s="51">
        <v>4500</v>
      </c>
      <c r="D35" s="51">
        <v>0</v>
      </c>
      <c r="E35" s="51">
        <v>4500</v>
      </c>
      <c r="F35" s="51">
        <v>0</v>
      </c>
      <c r="G35" s="51">
        <f aca="true" t="shared" si="8" ref="G35:G49">+H35+I35+J35</f>
        <v>0</v>
      </c>
      <c r="H35" s="51">
        <v>0</v>
      </c>
      <c r="I35" s="51">
        <v>0</v>
      </c>
      <c r="J35" s="51">
        <v>0</v>
      </c>
      <c r="K35" s="101"/>
      <c r="L35" s="51">
        <f t="shared" si="6"/>
        <v>0</v>
      </c>
      <c r="M35" s="51">
        <v>0</v>
      </c>
      <c r="N35" s="51">
        <v>0</v>
      </c>
      <c r="O35" s="51">
        <v>0</v>
      </c>
      <c r="P35" s="105"/>
    </row>
    <row r="36" spans="1:16" ht="15" outlineLevel="1">
      <c r="A36" s="14">
        <f t="shared" si="7"/>
        <v>22</v>
      </c>
      <c r="B36" s="65" t="s">
        <v>32</v>
      </c>
      <c r="C36" s="51">
        <v>3000</v>
      </c>
      <c r="D36" s="51">
        <v>0</v>
      </c>
      <c r="E36" s="51">
        <v>3000</v>
      </c>
      <c r="F36" s="51">
        <v>0</v>
      </c>
      <c r="G36" s="51">
        <f t="shared" si="8"/>
        <v>0</v>
      </c>
      <c r="H36" s="51">
        <v>0</v>
      </c>
      <c r="I36" s="51">
        <v>0</v>
      </c>
      <c r="J36" s="51">
        <v>0</v>
      </c>
      <c r="K36" s="101"/>
      <c r="L36" s="51">
        <f t="shared" si="6"/>
        <v>0</v>
      </c>
      <c r="M36" s="51">
        <v>0</v>
      </c>
      <c r="N36" s="51">
        <v>0</v>
      </c>
      <c r="O36" s="51">
        <v>0</v>
      </c>
      <c r="P36" s="105"/>
    </row>
    <row r="37" spans="1:16" ht="15" outlineLevel="1">
      <c r="A37" s="14">
        <f t="shared" si="7"/>
        <v>23</v>
      </c>
      <c r="B37" s="65" t="s">
        <v>33</v>
      </c>
      <c r="C37" s="51">
        <v>4500</v>
      </c>
      <c r="D37" s="51">
        <v>0</v>
      </c>
      <c r="E37" s="51">
        <v>4500</v>
      </c>
      <c r="F37" s="51">
        <v>0</v>
      </c>
      <c r="G37" s="51">
        <f t="shared" si="8"/>
        <v>2346</v>
      </c>
      <c r="H37" s="51">
        <v>544</v>
      </c>
      <c r="I37" s="51">
        <v>714</v>
      </c>
      <c r="J37" s="51">
        <v>1088</v>
      </c>
      <c r="K37" s="101"/>
      <c r="L37" s="51">
        <f t="shared" si="6"/>
        <v>0</v>
      </c>
      <c r="M37" s="51">
        <v>0</v>
      </c>
      <c r="N37" s="51">
        <v>0</v>
      </c>
      <c r="O37" s="51">
        <v>0</v>
      </c>
      <c r="P37" s="105"/>
    </row>
    <row r="38" spans="1:16" ht="15" outlineLevel="1">
      <c r="A38" s="14">
        <f t="shared" si="7"/>
        <v>24</v>
      </c>
      <c r="B38" s="65" t="s">
        <v>34</v>
      </c>
      <c r="C38" s="51">
        <v>0</v>
      </c>
      <c r="D38" s="51">
        <v>2000</v>
      </c>
      <c r="E38" s="51">
        <v>0</v>
      </c>
      <c r="F38" s="51">
        <v>2000</v>
      </c>
      <c r="G38" s="51">
        <f t="shared" si="8"/>
        <v>0</v>
      </c>
      <c r="H38" s="51">
        <v>0</v>
      </c>
      <c r="I38" s="51">
        <v>0</v>
      </c>
      <c r="J38" s="51">
        <v>0</v>
      </c>
      <c r="K38" s="101"/>
      <c r="L38" s="51">
        <f t="shared" si="6"/>
        <v>1562</v>
      </c>
      <c r="M38" s="51">
        <v>816</v>
      </c>
      <c r="N38" s="51">
        <v>746</v>
      </c>
      <c r="O38" s="51">
        <v>0</v>
      </c>
      <c r="P38" s="105"/>
    </row>
    <row r="39" spans="1:16" ht="15" outlineLevel="1">
      <c r="A39" s="14">
        <f t="shared" si="7"/>
        <v>25</v>
      </c>
      <c r="B39" s="65" t="s">
        <v>35</v>
      </c>
      <c r="C39" s="51">
        <v>2250</v>
      </c>
      <c r="D39" s="51">
        <v>0</v>
      </c>
      <c r="E39" s="51">
        <v>2250</v>
      </c>
      <c r="F39" s="51">
        <v>0</v>
      </c>
      <c r="G39" s="51">
        <f t="shared" si="8"/>
        <v>1476</v>
      </c>
      <c r="H39" s="51">
        <v>476</v>
      </c>
      <c r="I39" s="51">
        <v>600</v>
      </c>
      <c r="J39" s="51">
        <v>400</v>
      </c>
      <c r="K39" s="101"/>
      <c r="L39" s="51">
        <f t="shared" si="6"/>
        <v>0</v>
      </c>
      <c r="M39" s="51">
        <v>0</v>
      </c>
      <c r="N39" s="51">
        <v>0</v>
      </c>
      <c r="O39" s="51">
        <v>0</v>
      </c>
      <c r="P39" s="105"/>
    </row>
    <row r="40" spans="1:16" ht="15" outlineLevel="1">
      <c r="A40" s="14">
        <f t="shared" si="7"/>
        <v>26</v>
      </c>
      <c r="B40" s="65" t="s">
        <v>715</v>
      </c>
      <c r="C40" s="51">
        <v>0</v>
      </c>
      <c r="D40" s="51">
        <v>0</v>
      </c>
      <c r="E40" s="51">
        <v>0</v>
      </c>
      <c r="F40" s="51">
        <v>0</v>
      </c>
      <c r="G40" s="51">
        <f t="shared" si="8"/>
        <v>0</v>
      </c>
      <c r="H40" s="51">
        <v>0</v>
      </c>
      <c r="I40" s="51">
        <v>0</v>
      </c>
      <c r="J40" s="51">
        <v>0</v>
      </c>
      <c r="K40" s="101"/>
      <c r="L40" s="51">
        <f t="shared" si="6"/>
        <v>0</v>
      </c>
      <c r="M40" s="51">
        <v>0</v>
      </c>
      <c r="N40" s="51">
        <v>0</v>
      </c>
      <c r="O40" s="51">
        <v>0</v>
      </c>
      <c r="P40" s="105"/>
    </row>
    <row r="41" spans="1:16" ht="15" outlineLevel="1">
      <c r="A41" s="14">
        <f t="shared" si="7"/>
        <v>27</v>
      </c>
      <c r="B41" s="65" t="s">
        <v>36</v>
      </c>
      <c r="C41" s="51">
        <v>0</v>
      </c>
      <c r="D41" s="51">
        <v>0</v>
      </c>
      <c r="E41" s="51">
        <v>0</v>
      </c>
      <c r="F41" s="51">
        <v>0</v>
      </c>
      <c r="G41" s="51">
        <f t="shared" si="8"/>
        <v>0</v>
      </c>
      <c r="H41" s="51">
        <v>0</v>
      </c>
      <c r="I41" s="51">
        <v>0</v>
      </c>
      <c r="J41" s="51">
        <v>0</v>
      </c>
      <c r="K41" s="101"/>
      <c r="L41" s="51">
        <f t="shared" si="6"/>
        <v>0</v>
      </c>
      <c r="M41" s="51">
        <v>0</v>
      </c>
      <c r="N41" s="51">
        <v>0</v>
      </c>
      <c r="O41" s="51">
        <v>0</v>
      </c>
      <c r="P41" s="105"/>
    </row>
    <row r="42" spans="1:16" ht="15" outlineLevel="1">
      <c r="A42" s="14">
        <f t="shared" si="7"/>
        <v>28</v>
      </c>
      <c r="B42" s="65" t="s">
        <v>37</v>
      </c>
      <c r="C42" s="51">
        <v>3000</v>
      </c>
      <c r="D42" s="51">
        <v>2000</v>
      </c>
      <c r="E42" s="51">
        <v>3000</v>
      </c>
      <c r="F42" s="51">
        <v>2000</v>
      </c>
      <c r="G42" s="51">
        <f t="shared" si="8"/>
        <v>3000</v>
      </c>
      <c r="H42" s="51">
        <v>165</v>
      </c>
      <c r="I42" s="51">
        <v>380</v>
      </c>
      <c r="J42" s="51">
        <v>2455</v>
      </c>
      <c r="K42" s="101"/>
      <c r="L42" s="51">
        <f>+M42+N42+O42</f>
        <v>845</v>
      </c>
      <c r="M42" s="51">
        <v>0</v>
      </c>
      <c r="N42" s="51">
        <v>0</v>
      </c>
      <c r="O42" s="83">
        <v>845</v>
      </c>
      <c r="P42" s="105"/>
    </row>
    <row r="43" spans="1:16" ht="15" outlineLevel="1">
      <c r="A43" s="14">
        <f t="shared" si="7"/>
        <v>29</v>
      </c>
      <c r="B43" s="65" t="s">
        <v>38</v>
      </c>
      <c r="C43" s="51">
        <v>0</v>
      </c>
      <c r="D43" s="51">
        <v>0</v>
      </c>
      <c r="E43" s="51">
        <v>0</v>
      </c>
      <c r="F43" s="51">
        <v>0</v>
      </c>
      <c r="G43" s="51">
        <f t="shared" si="8"/>
        <v>0</v>
      </c>
      <c r="H43" s="51">
        <v>0</v>
      </c>
      <c r="I43" s="51">
        <v>0</v>
      </c>
      <c r="J43" s="51">
        <v>0</v>
      </c>
      <c r="K43" s="101"/>
      <c r="L43" s="51">
        <f t="shared" si="6"/>
        <v>0</v>
      </c>
      <c r="M43" s="51">
        <v>0</v>
      </c>
      <c r="N43" s="51">
        <v>0</v>
      </c>
      <c r="O43" s="51">
        <v>0</v>
      </c>
      <c r="P43" s="105"/>
    </row>
    <row r="44" spans="1:16" ht="15" outlineLevel="1">
      <c r="A44" s="14">
        <f t="shared" si="7"/>
        <v>30</v>
      </c>
      <c r="B44" s="65" t="s">
        <v>39</v>
      </c>
      <c r="C44" s="51">
        <v>1500</v>
      </c>
      <c r="D44" s="51">
        <v>0</v>
      </c>
      <c r="E44" s="51">
        <v>1500</v>
      </c>
      <c r="F44" s="51">
        <v>0</v>
      </c>
      <c r="G44" s="51">
        <f t="shared" si="8"/>
        <v>0</v>
      </c>
      <c r="H44" s="51">
        <v>0</v>
      </c>
      <c r="I44" s="51">
        <v>0</v>
      </c>
      <c r="J44" s="51">
        <v>0</v>
      </c>
      <c r="K44" s="101"/>
      <c r="L44" s="51">
        <f t="shared" si="6"/>
        <v>0</v>
      </c>
      <c r="M44" s="51">
        <v>0</v>
      </c>
      <c r="N44" s="51">
        <v>0</v>
      </c>
      <c r="O44" s="51">
        <v>0</v>
      </c>
      <c r="P44" s="105"/>
    </row>
    <row r="45" spans="1:16" ht="15" outlineLevel="1">
      <c r="A45" s="14">
        <f t="shared" si="7"/>
        <v>31</v>
      </c>
      <c r="B45" s="65" t="s">
        <v>40</v>
      </c>
      <c r="C45" s="83">
        <v>0</v>
      </c>
      <c r="D45" s="83">
        <v>3000</v>
      </c>
      <c r="E45" s="83">
        <v>0</v>
      </c>
      <c r="F45" s="83">
        <v>3000</v>
      </c>
      <c r="G45" s="51">
        <f t="shared" si="8"/>
        <v>0</v>
      </c>
      <c r="H45" s="51">
        <v>0</v>
      </c>
      <c r="I45" s="51">
        <v>0</v>
      </c>
      <c r="J45" s="51">
        <v>0</v>
      </c>
      <c r="K45" s="101"/>
      <c r="L45" s="51">
        <f t="shared" si="6"/>
        <v>2326.36</v>
      </c>
      <c r="M45" s="83">
        <v>170</v>
      </c>
      <c r="N45" s="83">
        <v>488.36</v>
      </c>
      <c r="O45" s="83">
        <v>1668</v>
      </c>
      <c r="P45" s="105"/>
    </row>
    <row r="46" spans="1:16" ht="15" outlineLevel="1">
      <c r="A46" s="14">
        <f t="shared" si="7"/>
        <v>32</v>
      </c>
      <c r="B46" s="66" t="s">
        <v>41</v>
      </c>
      <c r="C46" s="51">
        <v>4500</v>
      </c>
      <c r="D46" s="51">
        <v>0</v>
      </c>
      <c r="E46" s="51">
        <v>4500</v>
      </c>
      <c r="F46" s="51">
        <v>0</v>
      </c>
      <c r="G46" s="51">
        <f t="shared" si="8"/>
        <v>0</v>
      </c>
      <c r="H46" s="51">
        <v>0</v>
      </c>
      <c r="I46" s="51">
        <v>0</v>
      </c>
      <c r="J46" s="51">
        <v>0</v>
      </c>
      <c r="K46" s="101"/>
      <c r="L46" s="51">
        <f t="shared" si="6"/>
        <v>0</v>
      </c>
      <c r="M46" s="51">
        <v>0</v>
      </c>
      <c r="N46" s="51">
        <v>0</v>
      </c>
      <c r="O46" s="51">
        <v>0</v>
      </c>
      <c r="P46" s="105"/>
    </row>
    <row r="47" spans="1:16" ht="15" outlineLevel="1">
      <c r="A47" s="14">
        <f t="shared" si="7"/>
        <v>33</v>
      </c>
      <c r="B47" s="65" t="s">
        <v>42</v>
      </c>
      <c r="C47" s="51">
        <v>0</v>
      </c>
      <c r="D47" s="51">
        <v>0</v>
      </c>
      <c r="E47" s="51">
        <v>0</v>
      </c>
      <c r="F47" s="51">
        <v>0</v>
      </c>
      <c r="G47" s="51">
        <f t="shared" si="8"/>
        <v>0</v>
      </c>
      <c r="H47" s="51">
        <v>0</v>
      </c>
      <c r="I47" s="51">
        <v>0</v>
      </c>
      <c r="J47" s="51">
        <v>0</v>
      </c>
      <c r="K47" s="101"/>
      <c r="L47" s="51">
        <f t="shared" si="6"/>
        <v>0</v>
      </c>
      <c r="M47" s="51">
        <v>0</v>
      </c>
      <c r="N47" s="51">
        <v>0</v>
      </c>
      <c r="O47" s="51">
        <v>0</v>
      </c>
      <c r="P47" s="105"/>
    </row>
    <row r="48" spans="1:16" ht="15" outlineLevel="1">
      <c r="A48" s="14">
        <f t="shared" si="7"/>
        <v>34</v>
      </c>
      <c r="B48" s="65" t="s">
        <v>43</v>
      </c>
      <c r="C48" s="51">
        <v>4500</v>
      </c>
      <c r="D48" s="51">
        <v>0</v>
      </c>
      <c r="E48" s="51">
        <v>4500</v>
      </c>
      <c r="F48" s="51">
        <v>0</v>
      </c>
      <c r="G48" s="51">
        <f t="shared" si="8"/>
        <v>3914</v>
      </c>
      <c r="H48" s="51">
        <v>330</v>
      </c>
      <c r="I48" s="51">
        <v>284</v>
      </c>
      <c r="J48" s="51">
        <v>3300</v>
      </c>
      <c r="K48" s="101"/>
      <c r="L48" s="51">
        <f t="shared" si="6"/>
        <v>0</v>
      </c>
      <c r="M48" s="51">
        <v>0</v>
      </c>
      <c r="N48" s="51">
        <v>0</v>
      </c>
      <c r="O48" s="51">
        <v>0</v>
      </c>
      <c r="P48" s="105"/>
    </row>
    <row r="49" spans="1:16" ht="15" outlineLevel="1">
      <c r="A49" s="14">
        <f t="shared" si="7"/>
        <v>35</v>
      </c>
      <c r="B49" s="65" t="s">
        <v>44</v>
      </c>
      <c r="C49" s="51">
        <v>0</v>
      </c>
      <c r="D49" s="51">
        <v>4000</v>
      </c>
      <c r="E49" s="51">
        <v>0</v>
      </c>
      <c r="F49" s="51">
        <v>4000</v>
      </c>
      <c r="G49" s="51">
        <f t="shared" si="8"/>
        <v>0</v>
      </c>
      <c r="H49" s="51">
        <v>0</v>
      </c>
      <c r="I49" s="51">
        <v>0</v>
      </c>
      <c r="J49" s="51">
        <v>0</v>
      </c>
      <c r="K49" s="101"/>
      <c r="L49" s="51">
        <f>+M49+N49+O49</f>
        <v>3884.8</v>
      </c>
      <c r="M49" s="51">
        <v>340</v>
      </c>
      <c r="N49" s="51">
        <v>244.8</v>
      </c>
      <c r="O49" s="51">
        <v>3300</v>
      </c>
      <c r="P49" s="105"/>
    </row>
    <row r="50" spans="1:16" ht="15">
      <c r="A50" s="17">
        <v>3</v>
      </c>
      <c r="B50" s="63" t="s">
        <v>45</v>
      </c>
      <c r="C50" s="70">
        <f>SUM(C51:C64)</f>
        <v>171000</v>
      </c>
      <c r="D50" s="70">
        <f aca="true" t="shared" si="9" ref="D50:L50">SUM(D51:D64)</f>
        <v>40000</v>
      </c>
      <c r="E50" s="70">
        <f t="shared" si="9"/>
        <v>171000</v>
      </c>
      <c r="F50" s="70">
        <f t="shared" si="9"/>
        <v>40000</v>
      </c>
      <c r="G50" s="70">
        <f t="shared" si="9"/>
        <v>50882.8</v>
      </c>
      <c r="H50" s="70">
        <f t="shared" si="9"/>
        <v>7875</v>
      </c>
      <c r="I50" s="70">
        <f t="shared" si="9"/>
        <v>20029.8</v>
      </c>
      <c r="J50" s="70">
        <f t="shared" si="9"/>
        <v>22978</v>
      </c>
      <c r="K50" s="70">
        <f t="shared" si="9"/>
        <v>0</v>
      </c>
      <c r="L50" s="70">
        <f t="shared" si="9"/>
        <v>0</v>
      </c>
      <c r="M50" s="70">
        <f>SUM(M51:M64)</f>
        <v>0</v>
      </c>
      <c r="N50" s="70">
        <f>SUM(N51:N64)</f>
        <v>0</v>
      </c>
      <c r="O50" s="70">
        <f>SUM(O51:O64)</f>
        <v>0</v>
      </c>
      <c r="P50" s="26">
        <f>SUM(P51:P64)</f>
        <v>0</v>
      </c>
    </row>
    <row r="51" spans="1:16" ht="18.75" customHeight="1" outlineLevel="1">
      <c r="A51" s="14">
        <f>+A49+1</f>
        <v>36</v>
      </c>
      <c r="B51" s="58" t="s">
        <v>11</v>
      </c>
      <c r="C51" s="80">
        <v>61000</v>
      </c>
      <c r="D51" s="80">
        <v>40000</v>
      </c>
      <c r="E51" s="80">
        <v>61000</v>
      </c>
      <c r="F51" s="80">
        <v>40000</v>
      </c>
      <c r="G51" s="51">
        <f>H51+I51+J51</f>
        <v>39567.4</v>
      </c>
      <c r="H51" s="51">
        <v>4454</v>
      </c>
      <c r="I51" s="51">
        <v>15291.4</v>
      </c>
      <c r="J51" s="51">
        <v>19822</v>
      </c>
      <c r="K51" s="98" t="s">
        <v>732</v>
      </c>
      <c r="L51" s="80">
        <v>0</v>
      </c>
      <c r="M51" s="80">
        <v>0</v>
      </c>
      <c r="N51" s="80">
        <v>0</v>
      </c>
      <c r="O51" s="80">
        <v>0</v>
      </c>
      <c r="P51" s="93" t="s">
        <v>732</v>
      </c>
    </row>
    <row r="52" spans="1:16" ht="15" outlineLevel="1">
      <c r="A52" s="14">
        <f aca="true" t="shared" si="10" ref="A52:A64">+A51+1</f>
        <v>37</v>
      </c>
      <c r="B52" s="59" t="s">
        <v>46</v>
      </c>
      <c r="C52" s="50">
        <v>7000</v>
      </c>
      <c r="D52" s="80"/>
      <c r="E52" s="50">
        <v>7000</v>
      </c>
      <c r="F52" s="80"/>
      <c r="G52" s="51">
        <f aca="true" t="shared" si="11" ref="G52:G64">H52+I52+J52</f>
        <v>1940</v>
      </c>
      <c r="H52" s="83">
        <v>400</v>
      </c>
      <c r="I52" s="51">
        <v>1540</v>
      </c>
      <c r="J52" s="83"/>
      <c r="K52" s="98"/>
      <c r="L52" s="80">
        <v>0</v>
      </c>
      <c r="M52" s="80">
        <v>0</v>
      </c>
      <c r="N52" s="80">
        <v>0</v>
      </c>
      <c r="O52" s="80">
        <v>0</v>
      </c>
      <c r="P52" s="93"/>
    </row>
    <row r="53" spans="1:16" ht="15" outlineLevel="1">
      <c r="A53" s="14">
        <f t="shared" si="10"/>
        <v>38</v>
      </c>
      <c r="B53" s="59" t="s">
        <v>47</v>
      </c>
      <c r="C53" s="50">
        <v>9000</v>
      </c>
      <c r="D53" s="80"/>
      <c r="E53" s="50">
        <v>9000</v>
      </c>
      <c r="F53" s="80"/>
      <c r="G53" s="51">
        <f t="shared" si="11"/>
        <v>4500</v>
      </c>
      <c r="H53" s="83">
        <v>1491</v>
      </c>
      <c r="I53" s="83">
        <v>1173</v>
      </c>
      <c r="J53" s="83">
        <v>1836</v>
      </c>
      <c r="K53" s="98"/>
      <c r="L53" s="80">
        <v>0</v>
      </c>
      <c r="M53" s="80">
        <v>0</v>
      </c>
      <c r="N53" s="80">
        <v>0</v>
      </c>
      <c r="O53" s="80">
        <v>0</v>
      </c>
      <c r="P53" s="93"/>
    </row>
    <row r="54" spans="1:16" ht="15" outlineLevel="1">
      <c r="A54" s="14">
        <f t="shared" si="10"/>
        <v>39</v>
      </c>
      <c r="B54" s="59" t="s">
        <v>48</v>
      </c>
      <c r="C54" s="50">
        <v>12000</v>
      </c>
      <c r="D54" s="80"/>
      <c r="E54" s="50">
        <v>12000</v>
      </c>
      <c r="F54" s="80"/>
      <c r="G54" s="51">
        <f t="shared" si="11"/>
        <v>0</v>
      </c>
      <c r="H54" s="83"/>
      <c r="I54" s="83"/>
      <c r="J54" s="83"/>
      <c r="K54" s="98"/>
      <c r="L54" s="80">
        <v>0</v>
      </c>
      <c r="M54" s="80">
        <v>0</v>
      </c>
      <c r="N54" s="80">
        <v>0</v>
      </c>
      <c r="O54" s="80">
        <v>0</v>
      </c>
      <c r="P54" s="93"/>
    </row>
    <row r="55" spans="1:16" ht="15" outlineLevel="1">
      <c r="A55" s="14">
        <f t="shared" si="10"/>
        <v>40</v>
      </c>
      <c r="B55" s="59" t="s">
        <v>49</v>
      </c>
      <c r="C55" s="50">
        <v>9000</v>
      </c>
      <c r="D55" s="80"/>
      <c r="E55" s="50">
        <v>9000</v>
      </c>
      <c r="F55" s="80"/>
      <c r="G55" s="51">
        <f t="shared" si="11"/>
        <v>0</v>
      </c>
      <c r="H55" s="71"/>
      <c r="I55" s="83"/>
      <c r="J55" s="83"/>
      <c r="K55" s="98"/>
      <c r="L55" s="80">
        <v>0</v>
      </c>
      <c r="M55" s="80">
        <v>0</v>
      </c>
      <c r="N55" s="80">
        <v>0</v>
      </c>
      <c r="O55" s="80">
        <v>0</v>
      </c>
      <c r="P55" s="93"/>
    </row>
    <row r="56" spans="1:16" ht="15" outlineLevel="1">
      <c r="A56" s="14">
        <f t="shared" si="10"/>
        <v>41</v>
      </c>
      <c r="B56" s="59" t="s">
        <v>50</v>
      </c>
      <c r="C56" s="50">
        <v>8000</v>
      </c>
      <c r="D56" s="80"/>
      <c r="E56" s="50">
        <v>8000</v>
      </c>
      <c r="F56" s="80"/>
      <c r="G56" s="51">
        <f t="shared" si="11"/>
        <v>0</v>
      </c>
      <c r="H56" s="51"/>
      <c r="I56" s="51"/>
      <c r="J56" s="83"/>
      <c r="K56" s="98"/>
      <c r="L56" s="80">
        <v>0</v>
      </c>
      <c r="M56" s="80">
        <v>0</v>
      </c>
      <c r="N56" s="80">
        <v>0</v>
      </c>
      <c r="O56" s="80">
        <v>0</v>
      </c>
      <c r="P56" s="93"/>
    </row>
    <row r="57" spans="1:16" ht="15" outlineLevel="1">
      <c r="A57" s="14">
        <f t="shared" si="10"/>
        <v>42</v>
      </c>
      <c r="B57" s="59" t="s">
        <v>51</v>
      </c>
      <c r="C57" s="50">
        <v>7000</v>
      </c>
      <c r="D57" s="80"/>
      <c r="E57" s="50">
        <v>7000</v>
      </c>
      <c r="F57" s="80"/>
      <c r="G57" s="51">
        <f t="shared" si="11"/>
        <v>0</v>
      </c>
      <c r="H57" s="51"/>
      <c r="I57" s="51"/>
      <c r="J57" s="51"/>
      <c r="K57" s="98"/>
      <c r="L57" s="80">
        <v>0</v>
      </c>
      <c r="M57" s="80">
        <v>0</v>
      </c>
      <c r="N57" s="80">
        <v>0</v>
      </c>
      <c r="O57" s="80">
        <v>0</v>
      </c>
      <c r="P57" s="93"/>
    </row>
    <row r="58" spans="1:16" ht="15" outlineLevel="1">
      <c r="A58" s="14">
        <f t="shared" si="10"/>
        <v>43</v>
      </c>
      <c r="B58" s="59" t="s">
        <v>52</v>
      </c>
      <c r="C58" s="50">
        <v>7000</v>
      </c>
      <c r="D58" s="80"/>
      <c r="E58" s="50">
        <v>7000</v>
      </c>
      <c r="F58" s="80"/>
      <c r="G58" s="51">
        <f t="shared" si="11"/>
        <v>0</v>
      </c>
      <c r="H58" s="51"/>
      <c r="I58" s="51"/>
      <c r="J58" s="51"/>
      <c r="K58" s="98"/>
      <c r="L58" s="80">
        <v>0</v>
      </c>
      <c r="M58" s="80">
        <v>0</v>
      </c>
      <c r="N58" s="80">
        <v>0</v>
      </c>
      <c r="O58" s="80">
        <v>0</v>
      </c>
      <c r="P58" s="93"/>
    </row>
    <row r="59" spans="1:16" ht="15" outlineLevel="1">
      <c r="A59" s="14">
        <f t="shared" si="10"/>
        <v>44</v>
      </c>
      <c r="B59" s="59" t="s">
        <v>53</v>
      </c>
      <c r="C59" s="50">
        <v>7000</v>
      </c>
      <c r="D59" s="80"/>
      <c r="E59" s="50">
        <v>7000</v>
      </c>
      <c r="F59" s="80"/>
      <c r="G59" s="51">
        <f t="shared" si="11"/>
        <v>0</v>
      </c>
      <c r="H59" s="51"/>
      <c r="I59" s="51"/>
      <c r="J59" s="51"/>
      <c r="K59" s="98"/>
      <c r="L59" s="80">
        <v>0</v>
      </c>
      <c r="M59" s="80">
        <v>0</v>
      </c>
      <c r="N59" s="80">
        <v>0</v>
      </c>
      <c r="O59" s="80">
        <v>0</v>
      </c>
      <c r="P59" s="93"/>
    </row>
    <row r="60" spans="1:16" ht="15" outlineLevel="1">
      <c r="A60" s="14">
        <f t="shared" si="10"/>
        <v>45</v>
      </c>
      <c r="B60" s="59" t="s">
        <v>54</v>
      </c>
      <c r="C60" s="50">
        <v>7000</v>
      </c>
      <c r="D60" s="80"/>
      <c r="E60" s="50">
        <v>7000</v>
      </c>
      <c r="F60" s="80"/>
      <c r="G60" s="51">
        <f t="shared" si="11"/>
        <v>0</v>
      </c>
      <c r="H60" s="83"/>
      <c r="I60" s="83"/>
      <c r="J60" s="83"/>
      <c r="K60" s="98"/>
      <c r="L60" s="80">
        <v>0</v>
      </c>
      <c r="M60" s="80">
        <v>0</v>
      </c>
      <c r="N60" s="80">
        <v>0</v>
      </c>
      <c r="O60" s="80">
        <v>0</v>
      </c>
      <c r="P60" s="93"/>
    </row>
    <row r="61" spans="1:16" ht="15" outlineLevel="1">
      <c r="A61" s="14">
        <f t="shared" si="10"/>
        <v>46</v>
      </c>
      <c r="B61" s="59" t="s">
        <v>55</v>
      </c>
      <c r="C61" s="50">
        <v>10000</v>
      </c>
      <c r="D61" s="80"/>
      <c r="E61" s="50">
        <v>10000</v>
      </c>
      <c r="F61" s="80"/>
      <c r="G61" s="51">
        <f t="shared" si="11"/>
        <v>2267.8</v>
      </c>
      <c r="H61" s="51">
        <v>544</v>
      </c>
      <c r="I61" s="51">
        <v>1003.8</v>
      </c>
      <c r="J61" s="51">
        <v>720</v>
      </c>
      <c r="K61" s="98"/>
      <c r="L61" s="80">
        <v>0</v>
      </c>
      <c r="M61" s="80">
        <v>0</v>
      </c>
      <c r="N61" s="80">
        <v>0</v>
      </c>
      <c r="O61" s="80">
        <v>0</v>
      </c>
      <c r="P61" s="93"/>
    </row>
    <row r="62" spans="1:16" ht="15" outlineLevel="1">
      <c r="A62" s="14">
        <f t="shared" si="10"/>
        <v>47</v>
      </c>
      <c r="B62" s="59" t="s">
        <v>56</v>
      </c>
      <c r="C62" s="50">
        <v>10000</v>
      </c>
      <c r="D62" s="80"/>
      <c r="E62" s="50">
        <v>10000</v>
      </c>
      <c r="F62" s="80"/>
      <c r="G62" s="51">
        <f t="shared" si="11"/>
        <v>0</v>
      </c>
      <c r="H62" s="83"/>
      <c r="I62" s="83"/>
      <c r="J62" s="83"/>
      <c r="K62" s="98"/>
      <c r="L62" s="80">
        <v>0</v>
      </c>
      <c r="M62" s="80">
        <v>0</v>
      </c>
      <c r="N62" s="80">
        <v>0</v>
      </c>
      <c r="O62" s="80">
        <v>0</v>
      </c>
      <c r="P62" s="93"/>
    </row>
    <row r="63" spans="1:16" ht="15" outlineLevel="1">
      <c r="A63" s="14">
        <f t="shared" si="10"/>
        <v>48</v>
      </c>
      <c r="B63" s="59" t="s">
        <v>57</v>
      </c>
      <c r="C63" s="50">
        <v>10000</v>
      </c>
      <c r="D63" s="80"/>
      <c r="E63" s="50">
        <v>10000</v>
      </c>
      <c r="F63" s="80"/>
      <c r="G63" s="51">
        <f t="shared" si="11"/>
        <v>1791.6</v>
      </c>
      <c r="H63" s="83">
        <v>578</v>
      </c>
      <c r="I63" s="83">
        <v>613.6</v>
      </c>
      <c r="J63" s="83">
        <v>600</v>
      </c>
      <c r="K63" s="98"/>
      <c r="L63" s="80">
        <v>0</v>
      </c>
      <c r="M63" s="80">
        <v>0</v>
      </c>
      <c r="N63" s="80">
        <v>0</v>
      </c>
      <c r="O63" s="80">
        <v>0</v>
      </c>
      <c r="P63" s="93"/>
    </row>
    <row r="64" spans="1:16" ht="15" outlineLevel="1">
      <c r="A64" s="14">
        <f t="shared" si="10"/>
        <v>49</v>
      </c>
      <c r="B64" s="59" t="s">
        <v>58</v>
      </c>
      <c r="C64" s="50">
        <v>7000</v>
      </c>
      <c r="D64" s="80"/>
      <c r="E64" s="50">
        <v>7000</v>
      </c>
      <c r="F64" s="80"/>
      <c r="G64" s="51">
        <f t="shared" si="11"/>
        <v>816</v>
      </c>
      <c r="H64" s="83">
        <v>408</v>
      </c>
      <c r="I64" s="83">
        <v>408</v>
      </c>
      <c r="J64" s="83"/>
      <c r="K64" s="98"/>
      <c r="L64" s="80">
        <v>0</v>
      </c>
      <c r="M64" s="80">
        <v>0</v>
      </c>
      <c r="N64" s="80">
        <v>0</v>
      </c>
      <c r="O64" s="80">
        <v>0</v>
      </c>
      <c r="P64" s="93"/>
    </row>
    <row r="65" spans="1:16" ht="15">
      <c r="A65" s="17">
        <v>4</v>
      </c>
      <c r="B65" s="63" t="s">
        <v>59</v>
      </c>
      <c r="C65" s="5">
        <f>SUM(C66:C79)</f>
        <v>88500</v>
      </c>
      <c r="D65" s="5">
        <f aca="true" t="shared" si="12" ref="D65:J65">SUM(D66:D79)</f>
        <v>0</v>
      </c>
      <c r="E65" s="5">
        <f t="shared" si="12"/>
        <v>88500</v>
      </c>
      <c r="F65" s="62">
        <f t="shared" si="12"/>
        <v>0</v>
      </c>
      <c r="G65" s="62">
        <f t="shared" si="12"/>
        <v>12301</v>
      </c>
      <c r="H65" s="62">
        <f t="shared" si="12"/>
        <v>3525</v>
      </c>
      <c r="I65" s="5">
        <f t="shared" si="12"/>
        <v>736</v>
      </c>
      <c r="J65" s="5">
        <f t="shared" si="12"/>
        <v>8040</v>
      </c>
      <c r="K65" s="5">
        <f aca="true" t="shared" si="13" ref="K65:P65">SUM(K66:K79)</f>
        <v>0</v>
      </c>
      <c r="L65" s="5">
        <f t="shared" si="13"/>
        <v>0</v>
      </c>
      <c r="M65" s="5">
        <f t="shared" si="13"/>
        <v>0</v>
      </c>
      <c r="N65" s="5">
        <f t="shared" si="13"/>
        <v>0</v>
      </c>
      <c r="O65" s="5">
        <f t="shared" si="13"/>
        <v>0</v>
      </c>
      <c r="P65" s="26">
        <f t="shared" si="13"/>
        <v>0</v>
      </c>
    </row>
    <row r="66" spans="1:16" ht="18.75" customHeight="1" outlineLevel="1">
      <c r="A66" s="14">
        <f>+A64+1</f>
        <v>50</v>
      </c>
      <c r="B66" s="58" t="s">
        <v>11</v>
      </c>
      <c r="C66" s="77">
        <v>30000</v>
      </c>
      <c r="D66" s="77">
        <v>0</v>
      </c>
      <c r="E66" s="77">
        <v>30000</v>
      </c>
      <c r="F66" s="77">
        <v>0</v>
      </c>
      <c r="G66" s="80">
        <f>+H66+I66+J66</f>
        <v>10610</v>
      </c>
      <c r="H66" s="77">
        <v>2250</v>
      </c>
      <c r="I66" s="77">
        <v>320</v>
      </c>
      <c r="J66" s="77">
        <v>8040</v>
      </c>
      <c r="K66" s="98" t="s">
        <v>732</v>
      </c>
      <c r="L66" s="77">
        <v>0</v>
      </c>
      <c r="M66" s="77">
        <v>0</v>
      </c>
      <c r="N66" s="77">
        <v>0</v>
      </c>
      <c r="O66" s="77">
        <v>0</v>
      </c>
      <c r="P66" s="93" t="s">
        <v>732</v>
      </c>
    </row>
    <row r="67" spans="1:16" ht="15" outlineLevel="1">
      <c r="A67" s="14">
        <f>+A66+1</f>
        <v>51</v>
      </c>
      <c r="B67" s="59" t="s">
        <v>60</v>
      </c>
      <c r="C67" s="77">
        <v>4500</v>
      </c>
      <c r="D67" s="77">
        <v>0</v>
      </c>
      <c r="E67" s="77">
        <v>4500</v>
      </c>
      <c r="F67" s="77">
        <v>0</v>
      </c>
      <c r="G67" s="80">
        <v>0</v>
      </c>
      <c r="H67" s="77">
        <v>0</v>
      </c>
      <c r="I67" s="77">
        <v>0</v>
      </c>
      <c r="J67" s="77">
        <v>0</v>
      </c>
      <c r="K67" s="98"/>
      <c r="L67" s="77">
        <v>0</v>
      </c>
      <c r="M67" s="77">
        <v>0</v>
      </c>
      <c r="N67" s="77">
        <v>0</v>
      </c>
      <c r="O67" s="77">
        <v>0</v>
      </c>
      <c r="P67" s="93"/>
    </row>
    <row r="68" spans="1:16" ht="15" outlineLevel="1">
      <c r="A68" s="14">
        <f aca="true" t="shared" si="14" ref="A68:A79">+A67+1</f>
        <v>52</v>
      </c>
      <c r="B68" s="59" t="s">
        <v>61</v>
      </c>
      <c r="C68" s="77">
        <v>4500</v>
      </c>
      <c r="D68" s="77">
        <v>0</v>
      </c>
      <c r="E68" s="77">
        <v>4500</v>
      </c>
      <c r="F68" s="77">
        <v>0</v>
      </c>
      <c r="G68" s="80">
        <v>0</v>
      </c>
      <c r="H68" s="77">
        <v>0</v>
      </c>
      <c r="I68" s="77">
        <v>0</v>
      </c>
      <c r="J68" s="77">
        <v>0</v>
      </c>
      <c r="K68" s="98"/>
      <c r="L68" s="77">
        <v>0</v>
      </c>
      <c r="M68" s="77">
        <v>0</v>
      </c>
      <c r="N68" s="77">
        <v>0</v>
      </c>
      <c r="O68" s="77">
        <v>0</v>
      </c>
      <c r="P68" s="93"/>
    </row>
    <row r="69" spans="1:16" ht="15" outlineLevel="1">
      <c r="A69" s="14">
        <f t="shared" si="14"/>
        <v>53</v>
      </c>
      <c r="B69" s="59" t="s">
        <v>62</v>
      </c>
      <c r="C69" s="77">
        <v>4500</v>
      </c>
      <c r="D69" s="77">
        <v>0</v>
      </c>
      <c r="E69" s="77">
        <v>4500</v>
      </c>
      <c r="F69" s="77">
        <v>0</v>
      </c>
      <c r="G69" s="80">
        <v>0</v>
      </c>
      <c r="H69" s="77">
        <v>0</v>
      </c>
      <c r="I69" s="77">
        <v>0</v>
      </c>
      <c r="J69" s="77">
        <v>0</v>
      </c>
      <c r="K69" s="98"/>
      <c r="L69" s="77">
        <v>0</v>
      </c>
      <c r="M69" s="77">
        <v>0</v>
      </c>
      <c r="N69" s="77">
        <v>0</v>
      </c>
      <c r="O69" s="77">
        <v>0</v>
      </c>
      <c r="P69" s="93"/>
    </row>
    <row r="70" spans="1:16" ht="15" outlineLevel="1">
      <c r="A70" s="14">
        <f t="shared" si="14"/>
        <v>54</v>
      </c>
      <c r="B70" s="59" t="s">
        <v>63</v>
      </c>
      <c r="C70" s="77">
        <v>4500</v>
      </c>
      <c r="D70" s="77">
        <v>0</v>
      </c>
      <c r="E70" s="77">
        <v>4500</v>
      </c>
      <c r="F70" s="77">
        <v>0</v>
      </c>
      <c r="G70" s="80">
        <v>0</v>
      </c>
      <c r="H70" s="77">
        <v>0</v>
      </c>
      <c r="I70" s="77">
        <v>0</v>
      </c>
      <c r="J70" s="77">
        <v>0</v>
      </c>
      <c r="K70" s="98"/>
      <c r="L70" s="77">
        <v>0</v>
      </c>
      <c r="M70" s="77">
        <v>0</v>
      </c>
      <c r="N70" s="77">
        <v>0</v>
      </c>
      <c r="O70" s="77">
        <v>0</v>
      </c>
      <c r="P70" s="93"/>
    </row>
    <row r="71" spans="1:16" ht="15" outlineLevel="1">
      <c r="A71" s="14">
        <f t="shared" si="14"/>
        <v>55</v>
      </c>
      <c r="B71" s="59" t="s">
        <v>64</v>
      </c>
      <c r="C71" s="77">
        <v>4500</v>
      </c>
      <c r="D71" s="77">
        <v>0</v>
      </c>
      <c r="E71" s="77">
        <v>4500</v>
      </c>
      <c r="F71" s="77">
        <v>0</v>
      </c>
      <c r="G71" s="80">
        <f>+H71+I71+J71</f>
        <v>1691</v>
      </c>
      <c r="H71" s="77">
        <v>1275</v>
      </c>
      <c r="I71" s="77">
        <v>416</v>
      </c>
      <c r="J71" s="77">
        <v>0</v>
      </c>
      <c r="K71" s="98"/>
      <c r="L71" s="77">
        <v>0</v>
      </c>
      <c r="M71" s="77">
        <v>0</v>
      </c>
      <c r="N71" s="77">
        <v>0</v>
      </c>
      <c r="O71" s="77">
        <v>0</v>
      </c>
      <c r="P71" s="93"/>
    </row>
    <row r="72" spans="1:16" ht="15" outlineLevel="1">
      <c r="A72" s="14">
        <f t="shared" si="14"/>
        <v>56</v>
      </c>
      <c r="B72" s="59" t="s">
        <v>65</v>
      </c>
      <c r="C72" s="77">
        <v>4500</v>
      </c>
      <c r="D72" s="77">
        <v>0</v>
      </c>
      <c r="E72" s="77">
        <v>4500</v>
      </c>
      <c r="F72" s="77">
        <v>0</v>
      </c>
      <c r="G72" s="80">
        <v>0</v>
      </c>
      <c r="H72" s="77">
        <v>0</v>
      </c>
      <c r="I72" s="77">
        <v>0</v>
      </c>
      <c r="J72" s="77">
        <v>0</v>
      </c>
      <c r="K72" s="98"/>
      <c r="L72" s="77">
        <v>0</v>
      </c>
      <c r="M72" s="77">
        <v>0</v>
      </c>
      <c r="N72" s="77">
        <v>0</v>
      </c>
      <c r="O72" s="77">
        <v>0</v>
      </c>
      <c r="P72" s="93"/>
    </row>
    <row r="73" spans="1:16" ht="15" outlineLevel="1">
      <c r="A73" s="14">
        <f t="shared" si="14"/>
        <v>57</v>
      </c>
      <c r="B73" s="59" t="s">
        <v>66</v>
      </c>
      <c r="C73" s="77">
        <v>4500</v>
      </c>
      <c r="D73" s="77">
        <v>0</v>
      </c>
      <c r="E73" s="77">
        <v>4500</v>
      </c>
      <c r="F73" s="77">
        <v>0</v>
      </c>
      <c r="G73" s="80">
        <v>0</v>
      </c>
      <c r="H73" s="77">
        <v>0</v>
      </c>
      <c r="I73" s="77">
        <v>0</v>
      </c>
      <c r="J73" s="77">
        <v>0</v>
      </c>
      <c r="K73" s="98"/>
      <c r="L73" s="77">
        <v>0</v>
      </c>
      <c r="M73" s="77">
        <v>0</v>
      </c>
      <c r="N73" s="77">
        <v>0</v>
      </c>
      <c r="O73" s="77">
        <v>0</v>
      </c>
      <c r="P73" s="93"/>
    </row>
    <row r="74" spans="1:16" ht="15" outlineLevel="1">
      <c r="A74" s="14">
        <f t="shared" si="14"/>
        <v>58</v>
      </c>
      <c r="B74" s="59" t="s">
        <v>67</v>
      </c>
      <c r="C74" s="77">
        <v>4500</v>
      </c>
      <c r="D74" s="77">
        <v>0</v>
      </c>
      <c r="E74" s="77">
        <v>4500</v>
      </c>
      <c r="F74" s="77">
        <v>0</v>
      </c>
      <c r="G74" s="80">
        <v>0</v>
      </c>
      <c r="H74" s="77">
        <v>0</v>
      </c>
      <c r="I74" s="77">
        <v>0</v>
      </c>
      <c r="J74" s="77">
        <v>0</v>
      </c>
      <c r="K74" s="98"/>
      <c r="L74" s="77">
        <v>0</v>
      </c>
      <c r="M74" s="77">
        <v>0</v>
      </c>
      <c r="N74" s="77">
        <v>0</v>
      </c>
      <c r="O74" s="77">
        <v>0</v>
      </c>
      <c r="P74" s="93"/>
    </row>
    <row r="75" spans="1:16" ht="15" outlineLevel="1">
      <c r="A75" s="14">
        <f t="shared" si="14"/>
        <v>59</v>
      </c>
      <c r="B75" s="59" t="s">
        <v>68</v>
      </c>
      <c r="C75" s="77">
        <v>4500</v>
      </c>
      <c r="D75" s="77">
        <v>0</v>
      </c>
      <c r="E75" s="77">
        <v>4500</v>
      </c>
      <c r="F75" s="77">
        <v>0</v>
      </c>
      <c r="G75" s="80">
        <v>0</v>
      </c>
      <c r="H75" s="77">
        <v>0</v>
      </c>
      <c r="I75" s="77">
        <v>0</v>
      </c>
      <c r="J75" s="77">
        <v>0</v>
      </c>
      <c r="K75" s="98"/>
      <c r="L75" s="77">
        <v>0</v>
      </c>
      <c r="M75" s="77">
        <v>0</v>
      </c>
      <c r="N75" s="77">
        <v>0</v>
      </c>
      <c r="O75" s="77">
        <v>0</v>
      </c>
      <c r="P75" s="93"/>
    </row>
    <row r="76" spans="1:16" ht="15" outlineLevel="1">
      <c r="A76" s="14">
        <f t="shared" si="14"/>
        <v>60</v>
      </c>
      <c r="B76" s="59" t="s">
        <v>69</v>
      </c>
      <c r="C76" s="77">
        <v>4500</v>
      </c>
      <c r="D76" s="77">
        <v>0</v>
      </c>
      <c r="E76" s="77">
        <v>4500</v>
      </c>
      <c r="F76" s="77">
        <v>0</v>
      </c>
      <c r="G76" s="80">
        <v>0</v>
      </c>
      <c r="H76" s="77">
        <v>0</v>
      </c>
      <c r="I76" s="77">
        <v>0</v>
      </c>
      <c r="J76" s="77">
        <v>0</v>
      </c>
      <c r="K76" s="98"/>
      <c r="L76" s="77">
        <v>0</v>
      </c>
      <c r="M76" s="77">
        <v>0</v>
      </c>
      <c r="N76" s="77">
        <v>0</v>
      </c>
      <c r="O76" s="77">
        <v>0</v>
      </c>
      <c r="P76" s="93"/>
    </row>
    <row r="77" spans="1:16" ht="15" outlineLevel="1">
      <c r="A77" s="14">
        <f t="shared" si="14"/>
        <v>61</v>
      </c>
      <c r="B77" s="59" t="s">
        <v>70</v>
      </c>
      <c r="C77" s="77">
        <v>4500</v>
      </c>
      <c r="D77" s="77">
        <v>0</v>
      </c>
      <c r="E77" s="77">
        <v>4500</v>
      </c>
      <c r="F77" s="77">
        <v>0</v>
      </c>
      <c r="G77" s="80">
        <v>0</v>
      </c>
      <c r="H77" s="77">
        <v>0</v>
      </c>
      <c r="I77" s="77">
        <v>0</v>
      </c>
      <c r="J77" s="77">
        <v>0</v>
      </c>
      <c r="K77" s="98"/>
      <c r="L77" s="77">
        <v>0</v>
      </c>
      <c r="M77" s="77">
        <v>0</v>
      </c>
      <c r="N77" s="77">
        <v>0</v>
      </c>
      <c r="O77" s="77">
        <v>0</v>
      </c>
      <c r="P77" s="93"/>
    </row>
    <row r="78" spans="1:16" ht="15" outlineLevel="1">
      <c r="A78" s="14">
        <f t="shared" si="14"/>
        <v>62</v>
      </c>
      <c r="B78" s="59" t="s">
        <v>71</v>
      </c>
      <c r="C78" s="77">
        <v>4500</v>
      </c>
      <c r="D78" s="77">
        <v>0</v>
      </c>
      <c r="E78" s="77">
        <v>4500</v>
      </c>
      <c r="F78" s="77">
        <v>0</v>
      </c>
      <c r="G78" s="80">
        <v>0</v>
      </c>
      <c r="H78" s="77">
        <v>0</v>
      </c>
      <c r="I78" s="77">
        <v>0</v>
      </c>
      <c r="J78" s="77">
        <v>0</v>
      </c>
      <c r="K78" s="98"/>
      <c r="L78" s="77">
        <v>0</v>
      </c>
      <c r="M78" s="77">
        <v>0</v>
      </c>
      <c r="N78" s="77">
        <v>0</v>
      </c>
      <c r="O78" s="77">
        <v>0</v>
      </c>
      <c r="P78" s="93"/>
    </row>
    <row r="79" spans="1:16" ht="15" outlineLevel="1">
      <c r="A79" s="14">
        <f t="shared" si="14"/>
        <v>63</v>
      </c>
      <c r="B79" s="59" t="s">
        <v>72</v>
      </c>
      <c r="C79" s="77">
        <v>4500</v>
      </c>
      <c r="D79" s="77">
        <v>0</v>
      </c>
      <c r="E79" s="77">
        <v>4500</v>
      </c>
      <c r="F79" s="77">
        <v>0</v>
      </c>
      <c r="G79" s="80">
        <v>0</v>
      </c>
      <c r="H79" s="77">
        <v>0</v>
      </c>
      <c r="I79" s="77">
        <v>0</v>
      </c>
      <c r="J79" s="77">
        <v>0</v>
      </c>
      <c r="K79" s="98"/>
      <c r="L79" s="77">
        <v>0</v>
      </c>
      <c r="M79" s="77">
        <v>0</v>
      </c>
      <c r="N79" s="77">
        <v>0</v>
      </c>
      <c r="O79" s="77">
        <v>0</v>
      </c>
      <c r="P79" s="93"/>
    </row>
    <row r="80" spans="1:16" ht="15">
      <c r="A80" s="17">
        <v>5</v>
      </c>
      <c r="B80" s="63" t="s">
        <v>73</v>
      </c>
      <c r="C80" s="5">
        <f>SUM(C81:C96)</f>
        <v>50000</v>
      </c>
      <c r="D80" s="5">
        <f aca="true" t="shared" si="15" ref="D80:L80">SUM(D81:D96)</f>
        <v>0</v>
      </c>
      <c r="E80" s="5">
        <f t="shared" si="15"/>
        <v>44000</v>
      </c>
      <c r="F80" s="5">
        <f t="shared" si="15"/>
        <v>0</v>
      </c>
      <c r="G80" s="5">
        <f t="shared" si="15"/>
        <v>12719.5</v>
      </c>
      <c r="H80" s="5">
        <f t="shared" si="15"/>
        <v>0</v>
      </c>
      <c r="I80" s="5">
        <f t="shared" si="15"/>
        <v>2962.7</v>
      </c>
      <c r="J80" s="5">
        <f t="shared" si="15"/>
        <v>10235</v>
      </c>
      <c r="K80" s="5">
        <f t="shared" si="15"/>
        <v>0</v>
      </c>
      <c r="L80" s="5">
        <f t="shared" si="15"/>
        <v>0</v>
      </c>
      <c r="M80" s="5">
        <f>SUM(M81:M96)</f>
        <v>0</v>
      </c>
      <c r="N80" s="5">
        <f>SUM(N81:N96)</f>
        <v>0</v>
      </c>
      <c r="O80" s="5">
        <f>SUM(O81:O96)</f>
        <v>0</v>
      </c>
      <c r="P80" s="26">
        <f>SUM(P81:P96)</f>
        <v>0</v>
      </c>
    </row>
    <row r="81" spans="1:16" ht="15" outlineLevel="1">
      <c r="A81" s="14">
        <f>+A79+1</f>
        <v>64</v>
      </c>
      <c r="B81" s="58" t="s">
        <v>11</v>
      </c>
      <c r="C81" s="77">
        <v>44000</v>
      </c>
      <c r="D81" s="77">
        <v>0</v>
      </c>
      <c r="E81" s="77">
        <v>44000</v>
      </c>
      <c r="F81" s="77">
        <v>0</v>
      </c>
      <c r="G81" s="83">
        <f>I81+J81</f>
        <v>12719.5</v>
      </c>
      <c r="H81" s="83">
        <v>0</v>
      </c>
      <c r="I81" s="83">
        <f>283.1+2201.4</f>
        <v>2484.5</v>
      </c>
      <c r="J81" s="83">
        <f>2120+8115</f>
        <v>10235</v>
      </c>
      <c r="K81" s="97" t="s">
        <v>732</v>
      </c>
      <c r="L81" s="77">
        <v>0</v>
      </c>
      <c r="M81" s="77">
        <v>0</v>
      </c>
      <c r="N81" s="77">
        <v>0</v>
      </c>
      <c r="O81" s="77">
        <v>0</v>
      </c>
      <c r="P81" s="93" t="s">
        <v>732</v>
      </c>
    </row>
    <row r="82" spans="1:16" ht="15" outlineLevel="1">
      <c r="A82" s="14">
        <f>+A81+1</f>
        <v>65</v>
      </c>
      <c r="B82" s="59" t="s">
        <v>74</v>
      </c>
      <c r="C82" s="77">
        <v>0</v>
      </c>
      <c r="D82" s="77">
        <v>0</v>
      </c>
      <c r="E82" s="77">
        <v>0</v>
      </c>
      <c r="F82" s="77">
        <v>0</v>
      </c>
      <c r="G82" s="83">
        <v>0</v>
      </c>
      <c r="H82" s="83">
        <v>0</v>
      </c>
      <c r="I82" s="83">
        <v>0</v>
      </c>
      <c r="J82" s="83">
        <v>0</v>
      </c>
      <c r="K82" s="97"/>
      <c r="L82" s="77">
        <v>0</v>
      </c>
      <c r="M82" s="77">
        <v>0</v>
      </c>
      <c r="N82" s="77">
        <v>0</v>
      </c>
      <c r="O82" s="77">
        <v>0</v>
      </c>
      <c r="P82" s="93"/>
    </row>
    <row r="83" spans="1:16" ht="15" outlineLevel="1">
      <c r="A83" s="14">
        <f aca="true" t="shared" si="16" ref="A83:A96">+A82+1</f>
        <v>66</v>
      </c>
      <c r="B83" s="59" t="s">
        <v>75</v>
      </c>
      <c r="C83" s="77">
        <v>0</v>
      </c>
      <c r="D83" s="77">
        <v>0</v>
      </c>
      <c r="E83" s="77">
        <v>0</v>
      </c>
      <c r="F83" s="77">
        <v>0</v>
      </c>
      <c r="G83" s="83">
        <v>0</v>
      </c>
      <c r="H83" s="83">
        <v>0</v>
      </c>
      <c r="I83" s="83">
        <v>0</v>
      </c>
      <c r="J83" s="83">
        <v>0</v>
      </c>
      <c r="K83" s="97"/>
      <c r="L83" s="77">
        <v>0</v>
      </c>
      <c r="M83" s="77">
        <v>0</v>
      </c>
      <c r="N83" s="77">
        <v>0</v>
      </c>
      <c r="O83" s="77">
        <v>0</v>
      </c>
      <c r="P83" s="93"/>
    </row>
    <row r="84" spans="1:16" ht="15" outlineLevel="1">
      <c r="A84" s="14">
        <f t="shared" si="16"/>
        <v>67</v>
      </c>
      <c r="B84" s="59" t="s">
        <v>76</v>
      </c>
      <c r="C84" s="77">
        <v>0</v>
      </c>
      <c r="D84" s="77">
        <v>0</v>
      </c>
      <c r="E84" s="77">
        <v>0</v>
      </c>
      <c r="F84" s="77">
        <v>0</v>
      </c>
      <c r="G84" s="83">
        <v>0</v>
      </c>
      <c r="H84" s="83">
        <v>0</v>
      </c>
      <c r="I84" s="83">
        <v>0</v>
      </c>
      <c r="J84" s="83">
        <v>0</v>
      </c>
      <c r="K84" s="97"/>
      <c r="L84" s="77">
        <v>0</v>
      </c>
      <c r="M84" s="77">
        <v>0</v>
      </c>
      <c r="N84" s="77">
        <v>0</v>
      </c>
      <c r="O84" s="77">
        <v>0</v>
      </c>
      <c r="P84" s="93"/>
    </row>
    <row r="85" spans="1:16" ht="15" outlineLevel="1">
      <c r="A85" s="14">
        <f t="shared" si="16"/>
        <v>68</v>
      </c>
      <c r="B85" s="59" t="s">
        <v>77</v>
      </c>
      <c r="C85" s="77">
        <v>0</v>
      </c>
      <c r="D85" s="77">
        <v>0</v>
      </c>
      <c r="E85" s="77">
        <v>0</v>
      </c>
      <c r="F85" s="77">
        <v>0</v>
      </c>
      <c r="G85" s="83">
        <v>0</v>
      </c>
      <c r="H85" s="83">
        <v>0</v>
      </c>
      <c r="I85" s="83">
        <v>0</v>
      </c>
      <c r="J85" s="83">
        <v>0</v>
      </c>
      <c r="K85" s="97"/>
      <c r="L85" s="77">
        <v>0</v>
      </c>
      <c r="M85" s="77">
        <v>0</v>
      </c>
      <c r="N85" s="77">
        <v>0</v>
      </c>
      <c r="O85" s="77">
        <v>0</v>
      </c>
      <c r="P85" s="93"/>
    </row>
    <row r="86" spans="1:16" ht="15" outlineLevel="1">
      <c r="A86" s="14">
        <f t="shared" si="16"/>
        <v>69</v>
      </c>
      <c r="B86" s="59" t="s">
        <v>78</v>
      </c>
      <c r="C86" s="77">
        <v>3000</v>
      </c>
      <c r="D86" s="77">
        <v>0</v>
      </c>
      <c r="E86" s="77">
        <v>0</v>
      </c>
      <c r="F86" s="77">
        <v>0</v>
      </c>
      <c r="G86" s="83">
        <v>0</v>
      </c>
      <c r="H86" s="83">
        <v>0</v>
      </c>
      <c r="I86" s="83">
        <v>274.2</v>
      </c>
      <c r="J86" s="83">
        <v>0</v>
      </c>
      <c r="K86" s="97"/>
      <c r="L86" s="77">
        <v>0</v>
      </c>
      <c r="M86" s="77">
        <v>0</v>
      </c>
      <c r="N86" s="77">
        <v>0</v>
      </c>
      <c r="O86" s="77">
        <v>0</v>
      </c>
      <c r="P86" s="93"/>
    </row>
    <row r="87" spans="1:16" ht="15" outlineLevel="1">
      <c r="A87" s="14">
        <f t="shared" si="16"/>
        <v>70</v>
      </c>
      <c r="B87" s="59" t="s">
        <v>79</v>
      </c>
      <c r="C87" s="77">
        <v>0</v>
      </c>
      <c r="D87" s="77">
        <v>0</v>
      </c>
      <c r="E87" s="77">
        <v>0</v>
      </c>
      <c r="F87" s="77">
        <v>0</v>
      </c>
      <c r="G87" s="83">
        <v>0</v>
      </c>
      <c r="H87" s="83">
        <v>0</v>
      </c>
      <c r="I87" s="83">
        <v>0</v>
      </c>
      <c r="J87" s="83">
        <v>0</v>
      </c>
      <c r="K87" s="97"/>
      <c r="L87" s="77">
        <v>0</v>
      </c>
      <c r="M87" s="77">
        <v>0</v>
      </c>
      <c r="N87" s="77">
        <v>0</v>
      </c>
      <c r="O87" s="77">
        <v>0</v>
      </c>
      <c r="P87" s="93"/>
    </row>
    <row r="88" spans="1:16" ht="15" outlineLevel="1">
      <c r="A88" s="14">
        <f t="shared" si="16"/>
        <v>71</v>
      </c>
      <c r="B88" s="59" t="s">
        <v>80</v>
      </c>
      <c r="C88" s="77">
        <v>0</v>
      </c>
      <c r="D88" s="77">
        <v>0</v>
      </c>
      <c r="E88" s="77">
        <v>0</v>
      </c>
      <c r="F88" s="77">
        <v>0</v>
      </c>
      <c r="G88" s="83">
        <v>0</v>
      </c>
      <c r="H88" s="83">
        <v>0</v>
      </c>
      <c r="I88" s="83">
        <v>0</v>
      </c>
      <c r="J88" s="83">
        <v>0</v>
      </c>
      <c r="K88" s="97"/>
      <c r="L88" s="77">
        <v>0</v>
      </c>
      <c r="M88" s="77">
        <v>0</v>
      </c>
      <c r="N88" s="77">
        <v>0</v>
      </c>
      <c r="O88" s="77">
        <v>0</v>
      </c>
      <c r="P88" s="93"/>
    </row>
    <row r="89" spans="1:16" ht="15" outlineLevel="1">
      <c r="A89" s="14">
        <f t="shared" si="16"/>
        <v>72</v>
      </c>
      <c r="B89" s="59" t="s">
        <v>81</v>
      </c>
      <c r="C89" s="77">
        <v>0</v>
      </c>
      <c r="D89" s="77">
        <v>0</v>
      </c>
      <c r="E89" s="77">
        <v>0</v>
      </c>
      <c r="F89" s="77">
        <v>0</v>
      </c>
      <c r="G89" s="83">
        <v>0</v>
      </c>
      <c r="H89" s="83">
        <v>0</v>
      </c>
      <c r="I89" s="83">
        <v>0</v>
      </c>
      <c r="J89" s="83">
        <v>0</v>
      </c>
      <c r="K89" s="97"/>
      <c r="L89" s="77">
        <v>0</v>
      </c>
      <c r="M89" s="77">
        <v>0</v>
      </c>
      <c r="N89" s="77">
        <v>0</v>
      </c>
      <c r="O89" s="77">
        <v>0</v>
      </c>
      <c r="P89" s="93"/>
    </row>
    <row r="90" spans="1:16" ht="15" outlineLevel="1">
      <c r="A90" s="14">
        <f t="shared" si="16"/>
        <v>73</v>
      </c>
      <c r="B90" s="59" t="s">
        <v>82</v>
      </c>
      <c r="C90" s="77">
        <v>0</v>
      </c>
      <c r="D90" s="77">
        <v>0</v>
      </c>
      <c r="E90" s="77">
        <v>0</v>
      </c>
      <c r="F90" s="77">
        <v>0</v>
      </c>
      <c r="G90" s="83">
        <v>0</v>
      </c>
      <c r="H90" s="83">
        <v>0</v>
      </c>
      <c r="I90" s="83">
        <v>0</v>
      </c>
      <c r="J90" s="83">
        <v>0</v>
      </c>
      <c r="K90" s="97"/>
      <c r="L90" s="77">
        <v>0</v>
      </c>
      <c r="M90" s="77">
        <v>0</v>
      </c>
      <c r="N90" s="77">
        <v>0</v>
      </c>
      <c r="O90" s="77">
        <v>0</v>
      </c>
      <c r="P90" s="93"/>
    </row>
    <row r="91" spans="1:16" ht="15" outlineLevel="1">
      <c r="A91" s="14">
        <f t="shared" si="16"/>
        <v>74</v>
      </c>
      <c r="B91" s="59" t="s">
        <v>83</v>
      </c>
      <c r="C91" s="77">
        <v>0</v>
      </c>
      <c r="D91" s="77">
        <v>0</v>
      </c>
      <c r="E91" s="77">
        <v>0</v>
      </c>
      <c r="F91" s="77">
        <v>0</v>
      </c>
      <c r="G91" s="83">
        <v>0</v>
      </c>
      <c r="H91" s="83">
        <v>0</v>
      </c>
      <c r="I91" s="83">
        <v>0</v>
      </c>
      <c r="J91" s="83">
        <v>0</v>
      </c>
      <c r="K91" s="97"/>
      <c r="L91" s="77">
        <v>0</v>
      </c>
      <c r="M91" s="77">
        <v>0</v>
      </c>
      <c r="N91" s="77">
        <v>0</v>
      </c>
      <c r="O91" s="77">
        <v>0</v>
      </c>
      <c r="P91" s="93"/>
    </row>
    <row r="92" spans="1:16" ht="15" outlineLevel="1">
      <c r="A92" s="14">
        <f t="shared" si="16"/>
        <v>75</v>
      </c>
      <c r="B92" s="59" t="s">
        <v>84</v>
      </c>
      <c r="C92" s="77">
        <v>0</v>
      </c>
      <c r="D92" s="77">
        <v>0</v>
      </c>
      <c r="E92" s="77">
        <v>0</v>
      </c>
      <c r="F92" s="77">
        <v>0</v>
      </c>
      <c r="G92" s="83">
        <v>0</v>
      </c>
      <c r="H92" s="83">
        <v>0</v>
      </c>
      <c r="I92" s="83">
        <v>0</v>
      </c>
      <c r="J92" s="83">
        <v>0</v>
      </c>
      <c r="K92" s="97"/>
      <c r="L92" s="77">
        <v>0</v>
      </c>
      <c r="M92" s="77">
        <v>0</v>
      </c>
      <c r="N92" s="77">
        <v>0</v>
      </c>
      <c r="O92" s="77">
        <v>0</v>
      </c>
      <c r="P92" s="93"/>
    </row>
    <row r="93" spans="1:16" ht="15" outlineLevel="1">
      <c r="A93" s="14">
        <f t="shared" si="16"/>
        <v>76</v>
      </c>
      <c r="B93" s="59" t="s">
        <v>85</v>
      </c>
      <c r="C93" s="77">
        <v>0</v>
      </c>
      <c r="D93" s="77">
        <v>0</v>
      </c>
      <c r="E93" s="77">
        <v>0</v>
      </c>
      <c r="F93" s="77">
        <v>0</v>
      </c>
      <c r="G93" s="83">
        <v>0</v>
      </c>
      <c r="H93" s="83">
        <v>0</v>
      </c>
      <c r="I93" s="83">
        <v>0</v>
      </c>
      <c r="J93" s="83">
        <v>0</v>
      </c>
      <c r="K93" s="97"/>
      <c r="L93" s="77">
        <v>0</v>
      </c>
      <c r="M93" s="77">
        <v>0</v>
      </c>
      <c r="N93" s="77">
        <v>0</v>
      </c>
      <c r="O93" s="77">
        <v>0</v>
      </c>
      <c r="P93" s="93"/>
    </row>
    <row r="94" spans="1:16" ht="15" outlineLevel="1">
      <c r="A94" s="14">
        <f t="shared" si="16"/>
        <v>77</v>
      </c>
      <c r="B94" s="59" t="s">
        <v>86</v>
      </c>
      <c r="C94" s="77">
        <v>0</v>
      </c>
      <c r="D94" s="77">
        <v>0</v>
      </c>
      <c r="E94" s="77">
        <v>0</v>
      </c>
      <c r="F94" s="77">
        <v>0</v>
      </c>
      <c r="G94" s="83">
        <v>0</v>
      </c>
      <c r="H94" s="83">
        <v>0</v>
      </c>
      <c r="I94" s="83">
        <v>0</v>
      </c>
      <c r="J94" s="83">
        <v>0</v>
      </c>
      <c r="K94" s="97"/>
      <c r="L94" s="77">
        <v>0</v>
      </c>
      <c r="M94" s="77">
        <v>0</v>
      </c>
      <c r="N94" s="77">
        <v>0</v>
      </c>
      <c r="O94" s="77">
        <v>0</v>
      </c>
      <c r="P94" s="93"/>
    </row>
    <row r="95" spans="1:16" ht="15" outlineLevel="1">
      <c r="A95" s="14">
        <f t="shared" si="16"/>
        <v>78</v>
      </c>
      <c r="B95" s="59" t="s">
        <v>87</v>
      </c>
      <c r="C95" s="77">
        <v>3000</v>
      </c>
      <c r="D95" s="77">
        <v>0</v>
      </c>
      <c r="E95" s="77">
        <v>0</v>
      </c>
      <c r="F95" s="77">
        <v>0</v>
      </c>
      <c r="G95" s="83">
        <v>0</v>
      </c>
      <c r="H95" s="83">
        <v>0</v>
      </c>
      <c r="I95" s="83">
        <v>204</v>
      </c>
      <c r="J95" s="83">
        <v>0</v>
      </c>
      <c r="K95" s="97"/>
      <c r="L95" s="77">
        <v>0</v>
      </c>
      <c r="M95" s="77">
        <v>0</v>
      </c>
      <c r="N95" s="77">
        <v>0</v>
      </c>
      <c r="O95" s="77">
        <v>0</v>
      </c>
      <c r="P95" s="93"/>
    </row>
    <row r="96" spans="1:16" ht="15" outlineLevel="1">
      <c r="A96" s="14">
        <f t="shared" si="16"/>
        <v>79</v>
      </c>
      <c r="B96" s="59" t="s">
        <v>88</v>
      </c>
      <c r="C96" s="77">
        <v>0</v>
      </c>
      <c r="D96" s="77">
        <v>0</v>
      </c>
      <c r="E96" s="77">
        <v>0</v>
      </c>
      <c r="F96" s="77">
        <v>0</v>
      </c>
      <c r="G96" s="83">
        <v>0</v>
      </c>
      <c r="H96" s="83">
        <v>0</v>
      </c>
      <c r="I96" s="83">
        <v>0</v>
      </c>
      <c r="J96" s="83">
        <v>0</v>
      </c>
      <c r="K96" s="97"/>
      <c r="L96" s="77">
        <v>0</v>
      </c>
      <c r="M96" s="77">
        <v>0</v>
      </c>
      <c r="N96" s="77">
        <v>0</v>
      </c>
      <c r="O96" s="77">
        <v>0</v>
      </c>
      <c r="P96" s="93"/>
    </row>
    <row r="97" spans="1:16" ht="15">
      <c r="A97" s="17">
        <v>6</v>
      </c>
      <c r="B97" s="63" t="s">
        <v>89</v>
      </c>
      <c r="C97" s="5">
        <f aca="true" t="shared" si="17" ref="C97:P97">SUM(C98:C109)</f>
        <v>37150</v>
      </c>
      <c r="D97" s="5">
        <f t="shared" si="17"/>
        <v>15305</v>
      </c>
      <c r="E97" s="5">
        <f t="shared" si="17"/>
        <v>37150</v>
      </c>
      <c r="F97" s="5">
        <f t="shared" si="17"/>
        <v>15305</v>
      </c>
      <c r="G97" s="5">
        <f t="shared" si="17"/>
        <v>8711.6</v>
      </c>
      <c r="H97" s="5">
        <f t="shared" si="17"/>
        <v>3468</v>
      </c>
      <c r="I97" s="5">
        <f t="shared" si="17"/>
        <v>3615.6</v>
      </c>
      <c r="J97" s="5">
        <f t="shared" si="17"/>
        <v>1628</v>
      </c>
      <c r="K97" s="5">
        <f t="shared" si="17"/>
        <v>0</v>
      </c>
      <c r="L97" s="5">
        <f t="shared" si="17"/>
        <v>0</v>
      </c>
      <c r="M97" s="5">
        <f t="shared" si="17"/>
        <v>0</v>
      </c>
      <c r="N97" s="5">
        <f t="shared" si="17"/>
        <v>0</v>
      </c>
      <c r="O97" s="5">
        <f t="shared" si="17"/>
        <v>0</v>
      </c>
      <c r="P97" s="26">
        <f t="shared" si="17"/>
        <v>0</v>
      </c>
    </row>
    <row r="98" spans="1:16" ht="18.75" customHeight="1" outlineLevel="1">
      <c r="A98" s="14">
        <f>+A96+1</f>
        <v>80</v>
      </c>
      <c r="B98" s="58" t="s">
        <v>11</v>
      </c>
      <c r="C98" s="51">
        <v>27000</v>
      </c>
      <c r="D98" s="51">
        <v>0</v>
      </c>
      <c r="E98" s="51">
        <v>27000</v>
      </c>
      <c r="F98" s="51">
        <v>0</v>
      </c>
      <c r="G98" s="51">
        <f>H98+I98+J98</f>
        <v>4236</v>
      </c>
      <c r="H98" s="51">
        <v>1768</v>
      </c>
      <c r="I98" s="51">
        <v>2400</v>
      </c>
      <c r="J98" s="51">
        <v>68</v>
      </c>
      <c r="K98" s="98" t="s">
        <v>732</v>
      </c>
      <c r="L98" s="77">
        <f>M98+N98+O98</f>
        <v>0</v>
      </c>
      <c r="M98" s="77">
        <v>0</v>
      </c>
      <c r="N98" s="77">
        <v>0</v>
      </c>
      <c r="O98" s="77">
        <v>0</v>
      </c>
      <c r="P98" s="93" t="s">
        <v>732</v>
      </c>
    </row>
    <row r="99" spans="1:16" ht="15" outlineLevel="1">
      <c r="A99" s="14">
        <f>+A98+1</f>
        <v>81</v>
      </c>
      <c r="B99" s="59" t="s">
        <v>90</v>
      </c>
      <c r="C99" s="51">
        <v>0</v>
      </c>
      <c r="D99" s="51">
        <v>0</v>
      </c>
      <c r="E99" s="51">
        <v>0</v>
      </c>
      <c r="F99" s="51">
        <v>0</v>
      </c>
      <c r="G99" s="51">
        <f aca="true" t="shared" si="18" ref="G99:G109">H99+I99+J99</f>
        <v>0</v>
      </c>
      <c r="H99" s="51">
        <v>0</v>
      </c>
      <c r="I99" s="51">
        <v>0</v>
      </c>
      <c r="J99" s="51">
        <v>0</v>
      </c>
      <c r="K99" s="98"/>
      <c r="L99" s="77">
        <f aca="true" t="shared" si="19" ref="L99:L109">M99+N99+O99</f>
        <v>0</v>
      </c>
      <c r="M99" s="77">
        <v>0</v>
      </c>
      <c r="N99" s="77">
        <v>0</v>
      </c>
      <c r="O99" s="77">
        <v>0</v>
      </c>
      <c r="P99" s="93"/>
    </row>
    <row r="100" spans="1:16" ht="15" outlineLevel="1">
      <c r="A100" s="14">
        <f aca="true" t="shared" si="20" ref="A100:A109">+A99+1</f>
        <v>82</v>
      </c>
      <c r="B100" s="59" t="s">
        <v>91</v>
      </c>
      <c r="C100" s="51">
        <v>3600</v>
      </c>
      <c r="D100" s="51">
        <v>2000</v>
      </c>
      <c r="E100" s="51">
        <v>3600</v>
      </c>
      <c r="F100" s="51">
        <v>2000</v>
      </c>
      <c r="G100" s="51">
        <f t="shared" si="18"/>
        <v>1190</v>
      </c>
      <c r="H100" s="51">
        <v>714</v>
      </c>
      <c r="I100" s="51">
        <v>476</v>
      </c>
      <c r="J100" s="51">
        <v>0</v>
      </c>
      <c r="K100" s="98"/>
      <c r="L100" s="77">
        <f t="shared" si="19"/>
        <v>0</v>
      </c>
      <c r="M100" s="77">
        <v>0</v>
      </c>
      <c r="N100" s="77">
        <v>0</v>
      </c>
      <c r="O100" s="77">
        <v>0</v>
      </c>
      <c r="P100" s="93"/>
    </row>
    <row r="101" spans="1:16" ht="15" outlineLevel="1">
      <c r="A101" s="14">
        <f t="shared" si="20"/>
        <v>83</v>
      </c>
      <c r="B101" s="59" t="s">
        <v>92</v>
      </c>
      <c r="C101" s="51">
        <v>0</v>
      </c>
      <c r="D101" s="51">
        <v>3000</v>
      </c>
      <c r="E101" s="51">
        <v>0</v>
      </c>
      <c r="F101" s="51">
        <v>3000</v>
      </c>
      <c r="G101" s="51">
        <f t="shared" si="18"/>
        <v>0</v>
      </c>
      <c r="H101" s="51">
        <v>0</v>
      </c>
      <c r="I101" s="51">
        <v>0</v>
      </c>
      <c r="J101" s="51">
        <v>0</v>
      </c>
      <c r="K101" s="98"/>
      <c r="L101" s="77">
        <f t="shared" si="19"/>
        <v>0</v>
      </c>
      <c r="M101" s="77">
        <v>0</v>
      </c>
      <c r="N101" s="77">
        <v>0</v>
      </c>
      <c r="O101" s="77">
        <v>0</v>
      </c>
      <c r="P101" s="93"/>
    </row>
    <row r="102" spans="1:16" ht="15" outlineLevel="1">
      <c r="A102" s="14">
        <f t="shared" si="20"/>
        <v>84</v>
      </c>
      <c r="B102" s="59" t="s">
        <v>93</v>
      </c>
      <c r="C102" s="51">
        <v>1500</v>
      </c>
      <c r="D102" s="51">
        <v>2805</v>
      </c>
      <c r="E102" s="51">
        <v>1500</v>
      </c>
      <c r="F102" s="51">
        <f>935*3</f>
        <v>2805</v>
      </c>
      <c r="G102" s="51">
        <f t="shared" si="18"/>
        <v>3285.6</v>
      </c>
      <c r="H102" s="51">
        <v>986</v>
      </c>
      <c r="I102" s="51">
        <v>739.6</v>
      </c>
      <c r="J102" s="51">
        <v>1560</v>
      </c>
      <c r="K102" s="98"/>
      <c r="L102" s="51">
        <f>M102+N102+O102</f>
        <v>0</v>
      </c>
      <c r="M102" s="77">
        <v>0</v>
      </c>
      <c r="N102" s="77">
        <v>0</v>
      </c>
      <c r="O102" s="77">
        <v>0</v>
      </c>
      <c r="P102" s="93"/>
    </row>
    <row r="103" spans="1:16" ht="15" outlineLevel="1">
      <c r="A103" s="14">
        <f t="shared" si="20"/>
        <v>85</v>
      </c>
      <c r="B103" s="59" t="s">
        <v>94</v>
      </c>
      <c r="C103" s="51">
        <v>0</v>
      </c>
      <c r="D103" s="51">
        <v>0</v>
      </c>
      <c r="E103" s="51">
        <v>0</v>
      </c>
      <c r="F103" s="51">
        <v>0</v>
      </c>
      <c r="G103" s="51">
        <f t="shared" si="18"/>
        <v>0</v>
      </c>
      <c r="H103" s="51">
        <v>0</v>
      </c>
      <c r="I103" s="51">
        <v>0</v>
      </c>
      <c r="J103" s="51">
        <v>0</v>
      </c>
      <c r="K103" s="98"/>
      <c r="L103" s="77">
        <f t="shared" si="19"/>
        <v>0</v>
      </c>
      <c r="M103" s="77">
        <v>0</v>
      </c>
      <c r="N103" s="77">
        <v>0</v>
      </c>
      <c r="O103" s="77">
        <v>0</v>
      </c>
      <c r="P103" s="93"/>
    </row>
    <row r="104" spans="1:16" ht="15" outlineLevel="1">
      <c r="A104" s="14">
        <f t="shared" si="20"/>
        <v>86</v>
      </c>
      <c r="B104" s="59" t="s">
        <v>95</v>
      </c>
      <c r="C104" s="51">
        <v>2000</v>
      </c>
      <c r="D104" s="51">
        <v>0</v>
      </c>
      <c r="E104" s="51">
        <v>2000</v>
      </c>
      <c r="F104" s="51">
        <v>0</v>
      </c>
      <c r="G104" s="51">
        <f t="shared" si="18"/>
        <v>0</v>
      </c>
      <c r="H104" s="51"/>
      <c r="I104" s="51"/>
      <c r="J104" s="51"/>
      <c r="K104" s="98"/>
      <c r="L104" s="77">
        <f t="shared" si="19"/>
        <v>0</v>
      </c>
      <c r="M104" s="77">
        <v>0</v>
      </c>
      <c r="N104" s="77">
        <v>0</v>
      </c>
      <c r="O104" s="77">
        <v>0</v>
      </c>
      <c r="P104" s="93"/>
    </row>
    <row r="105" spans="1:16" ht="15" outlineLevel="1">
      <c r="A105" s="14">
        <f t="shared" si="20"/>
        <v>87</v>
      </c>
      <c r="B105" s="59" t="s">
        <v>96</v>
      </c>
      <c r="C105" s="51">
        <v>2000</v>
      </c>
      <c r="D105" s="51">
        <v>0</v>
      </c>
      <c r="E105" s="51">
        <v>2000</v>
      </c>
      <c r="F105" s="51">
        <v>0</v>
      </c>
      <c r="G105" s="51">
        <f t="shared" si="18"/>
        <v>0</v>
      </c>
      <c r="H105" s="51">
        <v>0</v>
      </c>
      <c r="I105" s="51">
        <v>0</v>
      </c>
      <c r="J105" s="51">
        <v>0</v>
      </c>
      <c r="K105" s="98"/>
      <c r="L105" s="77">
        <f t="shared" si="19"/>
        <v>0</v>
      </c>
      <c r="M105" s="77">
        <v>0</v>
      </c>
      <c r="N105" s="77">
        <v>0</v>
      </c>
      <c r="O105" s="77">
        <v>0</v>
      </c>
      <c r="P105" s="93"/>
    </row>
    <row r="106" spans="1:16" ht="15" outlineLevel="1">
      <c r="A106" s="14">
        <f t="shared" si="20"/>
        <v>88</v>
      </c>
      <c r="B106" s="59" t="s">
        <v>97</v>
      </c>
      <c r="C106" s="51">
        <v>0</v>
      </c>
      <c r="D106" s="51">
        <v>0</v>
      </c>
      <c r="E106" s="51">
        <v>0</v>
      </c>
      <c r="F106" s="51">
        <v>0</v>
      </c>
      <c r="G106" s="51">
        <f t="shared" si="18"/>
        <v>0</v>
      </c>
      <c r="H106" s="51"/>
      <c r="I106" s="51"/>
      <c r="J106" s="51"/>
      <c r="K106" s="98"/>
      <c r="L106" s="77">
        <f>M106+N106+O106</f>
        <v>0</v>
      </c>
      <c r="M106" s="77">
        <v>0</v>
      </c>
      <c r="N106" s="77">
        <v>0</v>
      </c>
      <c r="O106" s="77">
        <v>0</v>
      </c>
      <c r="P106" s="93"/>
    </row>
    <row r="107" spans="1:16" ht="15" outlineLevel="1">
      <c r="A107" s="14">
        <f t="shared" si="20"/>
        <v>89</v>
      </c>
      <c r="B107" s="59" t="s">
        <v>98</v>
      </c>
      <c r="C107" s="51">
        <v>0</v>
      </c>
      <c r="D107" s="51">
        <v>7500</v>
      </c>
      <c r="E107" s="51">
        <v>0</v>
      </c>
      <c r="F107" s="51">
        <v>7500</v>
      </c>
      <c r="G107" s="51">
        <f t="shared" si="18"/>
        <v>0</v>
      </c>
      <c r="H107" s="51"/>
      <c r="I107" s="51"/>
      <c r="J107" s="51"/>
      <c r="K107" s="98"/>
      <c r="L107" s="77">
        <f t="shared" si="19"/>
        <v>0</v>
      </c>
      <c r="M107" s="77">
        <v>0</v>
      </c>
      <c r="N107" s="77">
        <v>0</v>
      </c>
      <c r="O107" s="77">
        <v>0</v>
      </c>
      <c r="P107" s="93"/>
    </row>
    <row r="108" spans="1:16" ht="15" outlineLevel="1">
      <c r="A108" s="14">
        <f t="shared" si="20"/>
        <v>90</v>
      </c>
      <c r="B108" s="59" t="s">
        <v>99</v>
      </c>
      <c r="C108" s="51">
        <v>0</v>
      </c>
      <c r="D108" s="51">
        <v>0</v>
      </c>
      <c r="E108" s="51">
        <v>0</v>
      </c>
      <c r="F108" s="51">
        <v>0</v>
      </c>
      <c r="G108" s="51">
        <f t="shared" si="18"/>
        <v>0</v>
      </c>
      <c r="H108" s="51"/>
      <c r="I108" s="51"/>
      <c r="J108" s="51"/>
      <c r="K108" s="98"/>
      <c r="L108" s="77">
        <f aca="true" t="shared" si="21" ref="L108">M108+N108+O108</f>
        <v>0</v>
      </c>
      <c r="M108" s="77">
        <v>0</v>
      </c>
      <c r="N108" s="77">
        <v>0</v>
      </c>
      <c r="O108" s="77">
        <v>0</v>
      </c>
      <c r="P108" s="93"/>
    </row>
    <row r="109" spans="1:16" ht="15" outlineLevel="1">
      <c r="A109" s="14">
        <f t="shared" si="20"/>
        <v>91</v>
      </c>
      <c r="B109" s="59" t="s">
        <v>100</v>
      </c>
      <c r="C109" s="51">
        <v>1050</v>
      </c>
      <c r="D109" s="51">
        <v>0</v>
      </c>
      <c r="E109" s="51">
        <v>1050</v>
      </c>
      <c r="F109" s="51">
        <v>0</v>
      </c>
      <c r="G109" s="51">
        <f t="shared" si="18"/>
        <v>0</v>
      </c>
      <c r="H109" s="51">
        <v>0</v>
      </c>
      <c r="I109" s="51">
        <v>0</v>
      </c>
      <c r="J109" s="51">
        <v>0</v>
      </c>
      <c r="K109" s="98"/>
      <c r="L109" s="77">
        <f t="shared" si="19"/>
        <v>0</v>
      </c>
      <c r="M109" s="77">
        <v>0</v>
      </c>
      <c r="N109" s="77">
        <v>0</v>
      </c>
      <c r="O109" s="77">
        <v>0</v>
      </c>
      <c r="P109" s="93"/>
    </row>
    <row r="110" spans="1:16" ht="15">
      <c r="A110" s="17">
        <v>7</v>
      </c>
      <c r="B110" s="63" t="s">
        <v>101</v>
      </c>
      <c r="C110" s="5">
        <f>SUM(C111:C124)</f>
        <v>0</v>
      </c>
      <c r="D110" s="5">
        <f aca="true" t="shared" si="22" ref="D110:L110">SUM(D111:D124)</f>
        <v>0</v>
      </c>
      <c r="E110" s="5">
        <f t="shared" si="22"/>
        <v>0</v>
      </c>
      <c r="F110" s="5">
        <f t="shared" si="22"/>
        <v>0</v>
      </c>
      <c r="G110" s="5">
        <f t="shared" si="22"/>
        <v>0</v>
      </c>
      <c r="H110" s="5">
        <f t="shared" si="22"/>
        <v>0</v>
      </c>
      <c r="I110" s="5">
        <f t="shared" si="22"/>
        <v>0</v>
      </c>
      <c r="J110" s="5">
        <f t="shared" si="22"/>
        <v>0</v>
      </c>
      <c r="K110" s="5">
        <f t="shared" si="22"/>
        <v>0</v>
      </c>
      <c r="L110" s="5">
        <f t="shared" si="22"/>
        <v>0</v>
      </c>
      <c r="M110" s="5">
        <f>SUM(M111:M124)</f>
        <v>0</v>
      </c>
      <c r="N110" s="5">
        <f>SUM(N111:N124)</f>
        <v>0</v>
      </c>
      <c r="O110" s="5">
        <f>SUM(O111:O124)</f>
        <v>0</v>
      </c>
      <c r="P110" s="26">
        <f>SUM(P111:P124)</f>
        <v>0</v>
      </c>
    </row>
    <row r="111" spans="1:16" ht="15" outlineLevel="1">
      <c r="A111" s="14">
        <f>+A109+1</f>
        <v>92</v>
      </c>
      <c r="B111" s="58" t="s">
        <v>11</v>
      </c>
      <c r="C111" s="77">
        <v>0</v>
      </c>
      <c r="D111" s="77">
        <v>0</v>
      </c>
      <c r="E111" s="77">
        <v>0</v>
      </c>
      <c r="F111" s="77">
        <v>0</v>
      </c>
      <c r="G111" s="77">
        <v>0</v>
      </c>
      <c r="H111" s="77">
        <v>0</v>
      </c>
      <c r="I111" s="77">
        <v>0</v>
      </c>
      <c r="J111" s="77">
        <v>0</v>
      </c>
      <c r="K111" s="94" t="s">
        <v>732</v>
      </c>
      <c r="L111" s="77">
        <v>0</v>
      </c>
      <c r="M111" s="77">
        <v>0</v>
      </c>
      <c r="N111" s="77">
        <v>0</v>
      </c>
      <c r="O111" s="77">
        <v>0</v>
      </c>
      <c r="P111" s="90" t="s">
        <v>732</v>
      </c>
    </row>
    <row r="112" spans="1:16" ht="15" outlineLevel="1">
      <c r="A112" s="14">
        <f>+A111+1</f>
        <v>93</v>
      </c>
      <c r="B112" s="67" t="s">
        <v>102</v>
      </c>
      <c r="C112" s="77">
        <v>0</v>
      </c>
      <c r="D112" s="77">
        <v>0</v>
      </c>
      <c r="E112" s="77">
        <v>0</v>
      </c>
      <c r="F112" s="77">
        <v>0</v>
      </c>
      <c r="G112" s="77">
        <v>0</v>
      </c>
      <c r="H112" s="77">
        <v>0</v>
      </c>
      <c r="I112" s="77">
        <v>0</v>
      </c>
      <c r="J112" s="77">
        <v>0</v>
      </c>
      <c r="K112" s="94"/>
      <c r="L112" s="77">
        <v>0</v>
      </c>
      <c r="M112" s="77">
        <v>0</v>
      </c>
      <c r="N112" s="77">
        <v>0</v>
      </c>
      <c r="O112" s="77">
        <v>0</v>
      </c>
      <c r="P112" s="90"/>
    </row>
    <row r="113" spans="1:16" ht="15" outlineLevel="1">
      <c r="A113" s="14">
        <f aca="true" t="shared" si="23" ref="A113:A124">+A112+1</f>
        <v>94</v>
      </c>
      <c r="B113" s="65" t="s">
        <v>103</v>
      </c>
      <c r="C113" s="77">
        <v>0</v>
      </c>
      <c r="D113" s="77">
        <v>0</v>
      </c>
      <c r="E113" s="77">
        <v>0</v>
      </c>
      <c r="F113" s="77">
        <v>0</v>
      </c>
      <c r="G113" s="77">
        <v>0</v>
      </c>
      <c r="H113" s="77">
        <v>0</v>
      </c>
      <c r="I113" s="77">
        <v>0</v>
      </c>
      <c r="J113" s="77">
        <v>0</v>
      </c>
      <c r="K113" s="94"/>
      <c r="L113" s="77">
        <v>0</v>
      </c>
      <c r="M113" s="77">
        <v>0</v>
      </c>
      <c r="N113" s="77">
        <v>0</v>
      </c>
      <c r="O113" s="77">
        <v>0</v>
      </c>
      <c r="P113" s="90"/>
    </row>
    <row r="114" spans="1:16" ht="15" outlineLevel="1">
      <c r="A114" s="14">
        <f t="shared" si="23"/>
        <v>95</v>
      </c>
      <c r="B114" s="65" t="s">
        <v>104</v>
      </c>
      <c r="C114" s="77">
        <v>0</v>
      </c>
      <c r="D114" s="77">
        <v>0</v>
      </c>
      <c r="E114" s="77">
        <v>0</v>
      </c>
      <c r="F114" s="77">
        <v>0</v>
      </c>
      <c r="G114" s="77">
        <v>0</v>
      </c>
      <c r="H114" s="77">
        <v>0</v>
      </c>
      <c r="I114" s="77">
        <v>0</v>
      </c>
      <c r="J114" s="77">
        <v>0</v>
      </c>
      <c r="K114" s="94"/>
      <c r="L114" s="77">
        <v>0</v>
      </c>
      <c r="M114" s="77">
        <v>0</v>
      </c>
      <c r="N114" s="77">
        <v>0</v>
      </c>
      <c r="O114" s="77">
        <v>0</v>
      </c>
      <c r="P114" s="90"/>
    </row>
    <row r="115" spans="1:16" ht="15" outlineLevel="1">
      <c r="A115" s="14">
        <f t="shared" si="23"/>
        <v>96</v>
      </c>
      <c r="B115" s="65" t="s">
        <v>105</v>
      </c>
      <c r="C115" s="77">
        <v>0</v>
      </c>
      <c r="D115" s="77">
        <v>0</v>
      </c>
      <c r="E115" s="77">
        <v>0</v>
      </c>
      <c r="F115" s="77">
        <v>0</v>
      </c>
      <c r="G115" s="77">
        <v>0</v>
      </c>
      <c r="H115" s="77">
        <v>0</v>
      </c>
      <c r="I115" s="77">
        <v>0</v>
      </c>
      <c r="J115" s="77">
        <v>0</v>
      </c>
      <c r="K115" s="94"/>
      <c r="L115" s="77">
        <v>0</v>
      </c>
      <c r="M115" s="77">
        <v>0</v>
      </c>
      <c r="N115" s="77">
        <v>0</v>
      </c>
      <c r="O115" s="77">
        <v>0</v>
      </c>
      <c r="P115" s="90"/>
    </row>
    <row r="116" spans="1:16" ht="15" outlineLevel="1">
      <c r="A116" s="14">
        <f t="shared" si="23"/>
        <v>97</v>
      </c>
      <c r="B116" s="65" t="s">
        <v>106</v>
      </c>
      <c r="C116" s="77">
        <v>0</v>
      </c>
      <c r="D116" s="77">
        <v>0</v>
      </c>
      <c r="E116" s="77">
        <v>0</v>
      </c>
      <c r="F116" s="77">
        <v>0</v>
      </c>
      <c r="G116" s="77">
        <v>0</v>
      </c>
      <c r="H116" s="77">
        <v>0</v>
      </c>
      <c r="I116" s="77">
        <v>0</v>
      </c>
      <c r="J116" s="77">
        <v>0</v>
      </c>
      <c r="K116" s="94"/>
      <c r="L116" s="77">
        <v>0</v>
      </c>
      <c r="M116" s="77">
        <v>0</v>
      </c>
      <c r="N116" s="77">
        <v>0</v>
      </c>
      <c r="O116" s="77">
        <v>0</v>
      </c>
      <c r="P116" s="90"/>
    </row>
    <row r="117" spans="1:16" ht="15" outlineLevel="1">
      <c r="A117" s="14">
        <f t="shared" si="23"/>
        <v>98</v>
      </c>
      <c r="B117" s="65" t="s">
        <v>107</v>
      </c>
      <c r="C117" s="77">
        <v>0</v>
      </c>
      <c r="D117" s="77">
        <v>0</v>
      </c>
      <c r="E117" s="77">
        <v>0</v>
      </c>
      <c r="F117" s="77">
        <v>0</v>
      </c>
      <c r="G117" s="77">
        <v>0</v>
      </c>
      <c r="H117" s="77">
        <v>0</v>
      </c>
      <c r="I117" s="77">
        <v>0</v>
      </c>
      <c r="J117" s="77">
        <v>0</v>
      </c>
      <c r="K117" s="94"/>
      <c r="L117" s="77">
        <v>0</v>
      </c>
      <c r="M117" s="77">
        <v>0</v>
      </c>
      <c r="N117" s="77">
        <v>0</v>
      </c>
      <c r="O117" s="77">
        <v>0</v>
      </c>
      <c r="P117" s="90"/>
    </row>
    <row r="118" spans="1:16" ht="15" outlineLevel="1">
      <c r="A118" s="14">
        <f t="shared" si="23"/>
        <v>99</v>
      </c>
      <c r="B118" s="65" t="s">
        <v>108</v>
      </c>
      <c r="C118" s="77">
        <v>0</v>
      </c>
      <c r="D118" s="77">
        <v>0</v>
      </c>
      <c r="E118" s="77">
        <v>0</v>
      </c>
      <c r="F118" s="77">
        <v>0</v>
      </c>
      <c r="G118" s="77">
        <v>0</v>
      </c>
      <c r="H118" s="77">
        <v>0</v>
      </c>
      <c r="I118" s="77">
        <v>0</v>
      </c>
      <c r="J118" s="77">
        <v>0</v>
      </c>
      <c r="K118" s="94"/>
      <c r="L118" s="77">
        <v>0</v>
      </c>
      <c r="M118" s="77">
        <v>0</v>
      </c>
      <c r="N118" s="77">
        <v>0</v>
      </c>
      <c r="O118" s="77">
        <v>0</v>
      </c>
      <c r="P118" s="90"/>
    </row>
    <row r="119" spans="1:16" ht="15" outlineLevel="1">
      <c r="A119" s="14">
        <f t="shared" si="23"/>
        <v>100</v>
      </c>
      <c r="B119" s="65" t="s">
        <v>109</v>
      </c>
      <c r="C119" s="77">
        <v>0</v>
      </c>
      <c r="D119" s="77">
        <v>0</v>
      </c>
      <c r="E119" s="77">
        <v>0</v>
      </c>
      <c r="F119" s="77">
        <v>0</v>
      </c>
      <c r="G119" s="77">
        <v>0</v>
      </c>
      <c r="H119" s="77">
        <v>0</v>
      </c>
      <c r="I119" s="77">
        <v>0</v>
      </c>
      <c r="J119" s="77">
        <v>0</v>
      </c>
      <c r="K119" s="94"/>
      <c r="L119" s="77">
        <v>0</v>
      </c>
      <c r="M119" s="77">
        <v>0</v>
      </c>
      <c r="N119" s="77">
        <v>0</v>
      </c>
      <c r="O119" s="77">
        <v>0</v>
      </c>
      <c r="P119" s="90"/>
    </row>
    <row r="120" spans="1:16" ht="15" outlineLevel="1">
      <c r="A120" s="14">
        <f t="shared" si="23"/>
        <v>101</v>
      </c>
      <c r="B120" s="65" t="s">
        <v>110</v>
      </c>
      <c r="C120" s="77">
        <v>0</v>
      </c>
      <c r="D120" s="77">
        <v>0</v>
      </c>
      <c r="E120" s="77">
        <v>0</v>
      </c>
      <c r="F120" s="77">
        <v>0</v>
      </c>
      <c r="G120" s="77">
        <v>0</v>
      </c>
      <c r="H120" s="77">
        <v>0</v>
      </c>
      <c r="I120" s="77">
        <v>0</v>
      </c>
      <c r="J120" s="77">
        <v>0</v>
      </c>
      <c r="K120" s="94"/>
      <c r="L120" s="77">
        <v>0</v>
      </c>
      <c r="M120" s="77">
        <v>0</v>
      </c>
      <c r="N120" s="77">
        <v>0</v>
      </c>
      <c r="O120" s="77">
        <v>0</v>
      </c>
      <c r="P120" s="90"/>
    </row>
    <row r="121" spans="1:16" ht="15" outlineLevel="1">
      <c r="A121" s="14">
        <f t="shared" si="23"/>
        <v>102</v>
      </c>
      <c r="B121" s="65" t="s">
        <v>111</v>
      </c>
      <c r="C121" s="77">
        <v>0</v>
      </c>
      <c r="D121" s="77">
        <v>0</v>
      </c>
      <c r="E121" s="77">
        <v>0</v>
      </c>
      <c r="F121" s="77">
        <v>0</v>
      </c>
      <c r="G121" s="77">
        <v>0</v>
      </c>
      <c r="H121" s="77">
        <v>0</v>
      </c>
      <c r="I121" s="77">
        <v>0</v>
      </c>
      <c r="J121" s="77">
        <v>0</v>
      </c>
      <c r="K121" s="94"/>
      <c r="L121" s="77">
        <v>0</v>
      </c>
      <c r="M121" s="77">
        <v>0</v>
      </c>
      <c r="N121" s="77">
        <v>0</v>
      </c>
      <c r="O121" s="77">
        <v>0</v>
      </c>
      <c r="P121" s="90"/>
    </row>
    <row r="122" spans="1:16" ht="15" outlineLevel="1">
      <c r="A122" s="14">
        <f t="shared" si="23"/>
        <v>103</v>
      </c>
      <c r="B122" s="65" t="s">
        <v>112</v>
      </c>
      <c r="C122" s="77">
        <v>0</v>
      </c>
      <c r="D122" s="77">
        <v>0</v>
      </c>
      <c r="E122" s="77">
        <v>0</v>
      </c>
      <c r="F122" s="77">
        <v>0</v>
      </c>
      <c r="G122" s="77">
        <v>0</v>
      </c>
      <c r="H122" s="77">
        <v>0</v>
      </c>
      <c r="I122" s="77">
        <v>0</v>
      </c>
      <c r="J122" s="77">
        <v>0</v>
      </c>
      <c r="K122" s="94"/>
      <c r="L122" s="77">
        <v>0</v>
      </c>
      <c r="M122" s="77">
        <v>0</v>
      </c>
      <c r="N122" s="77">
        <v>0</v>
      </c>
      <c r="O122" s="77">
        <v>0</v>
      </c>
      <c r="P122" s="90"/>
    </row>
    <row r="123" spans="1:16" ht="15" outlineLevel="1">
      <c r="A123" s="14">
        <f t="shared" si="23"/>
        <v>104</v>
      </c>
      <c r="B123" s="66" t="s">
        <v>113</v>
      </c>
      <c r="C123" s="77">
        <v>0</v>
      </c>
      <c r="D123" s="77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94"/>
      <c r="L123" s="77">
        <v>0</v>
      </c>
      <c r="M123" s="77">
        <v>0</v>
      </c>
      <c r="N123" s="77">
        <v>0</v>
      </c>
      <c r="O123" s="77">
        <v>0</v>
      </c>
      <c r="P123" s="90"/>
    </row>
    <row r="124" spans="1:16" ht="15" outlineLevel="1">
      <c r="A124" s="14">
        <f t="shared" si="23"/>
        <v>105</v>
      </c>
      <c r="B124" s="66" t="s">
        <v>114</v>
      </c>
      <c r="C124" s="77">
        <v>0</v>
      </c>
      <c r="D124" s="77">
        <v>0</v>
      </c>
      <c r="E124" s="77">
        <v>0</v>
      </c>
      <c r="F124" s="77">
        <v>0</v>
      </c>
      <c r="G124" s="77">
        <v>0</v>
      </c>
      <c r="H124" s="77">
        <v>0</v>
      </c>
      <c r="I124" s="77">
        <v>0</v>
      </c>
      <c r="J124" s="77">
        <v>0</v>
      </c>
      <c r="K124" s="94"/>
      <c r="L124" s="77">
        <v>0</v>
      </c>
      <c r="M124" s="77">
        <v>0</v>
      </c>
      <c r="N124" s="77">
        <v>0</v>
      </c>
      <c r="O124" s="77">
        <v>0</v>
      </c>
      <c r="P124" s="90"/>
    </row>
    <row r="125" spans="1:16" ht="15">
      <c r="A125" s="17">
        <v>8</v>
      </c>
      <c r="B125" s="63" t="s">
        <v>115</v>
      </c>
      <c r="C125" s="5">
        <f>SUM(C126:C142)</f>
        <v>31627.4</v>
      </c>
      <c r="D125" s="5">
        <f aca="true" t="shared" si="24" ref="D125:L125">SUM(D126:D142)</f>
        <v>0</v>
      </c>
      <c r="E125" s="5">
        <f t="shared" si="24"/>
        <v>31627.4</v>
      </c>
      <c r="F125" s="5">
        <f t="shared" si="24"/>
        <v>0</v>
      </c>
      <c r="G125" s="5">
        <f t="shared" si="24"/>
        <v>31627.4</v>
      </c>
      <c r="H125" s="5">
        <f t="shared" si="24"/>
        <v>7106</v>
      </c>
      <c r="I125" s="5">
        <f t="shared" si="24"/>
        <v>5089.4</v>
      </c>
      <c r="J125" s="5">
        <f t="shared" si="24"/>
        <v>19432</v>
      </c>
      <c r="K125" s="5">
        <f t="shared" si="24"/>
        <v>0</v>
      </c>
      <c r="L125" s="5">
        <f t="shared" si="24"/>
        <v>0</v>
      </c>
      <c r="M125" s="5">
        <f>SUM(M126:M142)</f>
        <v>0</v>
      </c>
      <c r="N125" s="5">
        <f>SUM(N126:N142)</f>
        <v>0</v>
      </c>
      <c r="O125" s="5">
        <f>SUM(O126:O142)</f>
        <v>0</v>
      </c>
      <c r="P125" s="26">
        <f>SUM(P126:P142)</f>
        <v>0</v>
      </c>
    </row>
    <row r="126" spans="1:16" ht="18.75" customHeight="1" outlineLevel="1">
      <c r="A126" s="14">
        <f>+A124+1</f>
        <v>106</v>
      </c>
      <c r="B126" s="58" t="s">
        <v>11</v>
      </c>
      <c r="C126" s="83">
        <f>+D126+E126+F126</f>
        <v>30760.5</v>
      </c>
      <c r="D126" s="83"/>
      <c r="E126" s="83">
        <f>+G126</f>
        <v>30760.5</v>
      </c>
      <c r="F126" s="83">
        <f>+L126</f>
        <v>0</v>
      </c>
      <c r="G126" s="83">
        <f>+H126+I126+J126</f>
        <v>30760.5</v>
      </c>
      <c r="H126" s="88">
        <v>7106</v>
      </c>
      <c r="I126" s="74">
        <f>5518.5-1296</f>
        <v>4222.5</v>
      </c>
      <c r="J126" s="75">
        <v>19432</v>
      </c>
      <c r="K126" s="94" t="s">
        <v>732</v>
      </c>
      <c r="L126" s="77">
        <v>0</v>
      </c>
      <c r="M126" s="77">
        <v>0</v>
      </c>
      <c r="N126" s="77">
        <v>0</v>
      </c>
      <c r="O126" s="32">
        <v>0</v>
      </c>
      <c r="P126" s="90" t="s">
        <v>732</v>
      </c>
    </row>
    <row r="127" spans="1:16" ht="15" outlineLevel="1">
      <c r="A127" s="14">
        <f>+A126+1</f>
        <v>107</v>
      </c>
      <c r="B127" s="68" t="s">
        <v>116</v>
      </c>
      <c r="C127" s="83">
        <f aca="true" t="shared" si="25" ref="C127:C142">+D127+E127+F127</f>
        <v>0</v>
      </c>
      <c r="D127" s="83"/>
      <c r="E127" s="83"/>
      <c r="F127" s="85"/>
      <c r="G127" s="83">
        <f aca="true" t="shared" si="26" ref="G127:G142">+H127+I127+J127</f>
        <v>0</v>
      </c>
      <c r="H127" s="86"/>
      <c r="I127" s="74"/>
      <c r="J127" s="75"/>
      <c r="K127" s="94"/>
      <c r="L127" s="77">
        <v>0</v>
      </c>
      <c r="M127" s="77">
        <v>0</v>
      </c>
      <c r="N127" s="77">
        <v>0</v>
      </c>
      <c r="O127" s="32">
        <v>0</v>
      </c>
      <c r="P127" s="90"/>
    </row>
    <row r="128" spans="1:16" ht="15" outlineLevel="1">
      <c r="A128" s="14">
        <f aca="true" t="shared" si="27" ref="A128:A142">+A127+1</f>
        <v>108</v>
      </c>
      <c r="B128" s="68" t="s">
        <v>117</v>
      </c>
      <c r="C128" s="83">
        <f t="shared" si="25"/>
        <v>0</v>
      </c>
      <c r="D128" s="83"/>
      <c r="E128" s="83"/>
      <c r="F128" s="83"/>
      <c r="G128" s="83">
        <f t="shared" si="26"/>
        <v>0</v>
      </c>
      <c r="H128" s="86"/>
      <c r="I128" s="74"/>
      <c r="J128" s="75"/>
      <c r="K128" s="94"/>
      <c r="L128" s="77">
        <v>0</v>
      </c>
      <c r="M128" s="77">
        <v>0</v>
      </c>
      <c r="N128" s="77">
        <v>0</v>
      </c>
      <c r="O128" s="32">
        <v>0</v>
      </c>
      <c r="P128" s="90"/>
    </row>
    <row r="129" spans="1:16" ht="15" outlineLevel="1">
      <c r="A129" s="14">
        <f t="shared" si="27"/>
        <v>109</v>
      </c>
      <c r="B129" s="68" t="s">
        <v>118</v>
      </c>
      <c r="C129" s="83">
        <f t="shared" si="25"/>
        <v>0</v>
      </c>
      <c r="D129" s="83"/>
      <c r="E129" s="83"/>
      <c r="F129" s="83"/>
      <c r="G129" s="83">
        <f t="shared" si="26"/>
        <v>0</v>
      </c>
      <c r="H129" s="86"/>
      <c r="I129" s="74"/>
      <c r="J129" s="75"/>
      <c r="K129" s="94"/>
      <c r="L129" s="77">
        <v>0</v>
      </c>
      <c r="M129" s="77">
        <v>0</v>
      </c>
      <c r="N129" s="77">
        <v>0</v>
      </c>
      <c r="O129" s="32">
        <v>0</v>
      </c>
      <c r="P129" s="90"/>
    </row>
    <row r="130" spans="1:16" ht="15" outlineLevel="1">
      <c r="A130" s="14">
        <f t="shared" si="27"/>
        <v>110</v>
      </c>
      <c r="B130" s="68" t="s">
        <v>119</v>
      </c>
      <c r="C130" s="83">
        <f t="shared" si="25"/>
        <v>0</v>
      </c>
      <c r="D130" s="83"/>
      <c r="E130" s="83"/>
      <c r="F130" s="83"/>
      <c r="G130" s="83">
        <f t="shared" si="26"/>
        <v>0</v>
      </c>
      <c r="H130" s="86"/>
      <c r="I130" s="74"/>
      <c r="J130" s="75"/>
      <c r="K130" s="94"/>
      <c r="L130" s="77">
        <v>0</v>
      </c>
      <c r="M130" s="77">
        <v>0</v>
      </c>
      <c r="N130" s="77">
        <v>0</v>
      </c>
      <c r="O130" s="32">
        <v>0</v>
      </c>
      <c r="P130" s="90"/>
    </row>
    <row r="131" spans="1:16" ht="15" outlineLevel="1">
      <c r="A131" s="14">
        <f t="shared" si="27"/>
        <v>111</v>
      </c>
      <c r="B131" s="68" t="s">
        <v>120</v>
      </c>
      <c r="C131" s="83">
        <f t="shared" si="25"/>
        <v>0</v>
      </c>
      <c r="D131" s="83"/>
      <c r="E131" s="83"/>
      <c r="F131" s="83"/>
      <c r="G131" s="83">
        <f t="shared" si="26"/>
        <v>0</v>
      </c>
      <c r="H131" s="86"/>
      <c r="I131" s="74"/>
      <c r="J131" s="75"/>
      <c r="K131" s="94"/>
      <c r="L131" s="77">
        <v>0</v>
      </c>
      <c r="M131" s="77">
        <v>0</v>
      </c>
      <c r="N131" s="77">
        <v>0</v>
      </c>
      <c r="O131" s="32">
        <v>0</v>
      </c>
      <c r="P131" s="90"/>
    </row>
    <row r="132" spans="1:16" ht="15" outlineLevel="1">
      <c r="A132" s="14">
        <f t="shared" si="27"/>
        <v>112</v>
      </c>
      <c r="B132" s="68" t="s">
        <v>121</v>
      </c>
      <c r="C132" s="83">
        <f t="shared" si="25"/>
        <v>0</v>
      </c>
      <c r="D132" s="83"/>
      <c r="E132" s="83"/>
      <c r="F132" s="83"/>
      <c r="G132" s="83">
        <f t="shared" si="26"/>
        <v>0</v>
      </c>
      <c r="H132" s="86"/>
      <c r="I132" s="74"/>
      <c r="J132" s="75"/>
      <c r="K132" s="94"/>
      <c r="L132" s="77">
        <v>0</v>
      </c>
      <c r="M132" s="77">
        <v>0</v>
      </c>
      <c r="N132" s="77">
        <v>0</v>
      </c>
      <c r="O132" s="32">
        <v>0</v>
      </c>
      <c r="P132" s="90"/>
    </row>
    <row r="133" spans="1:16" ht="15" outlineLevel="1">
      <c r="A133" s="14">
        <f t="shared" si="27"/>
        <v>113</v>
      </c>
      <c r="B133" s="68" t="s">
        <v>122</v>
      </c>
      <c r="C133" s="83">
        <f t="shared" si="25"/>
        <v>0</v>
      </c>
      <c r="D133" s="87"/>
      <c r="E133" s="83"/>
      <c r="F133" s="83"/>
      <c r="G133" s="83">
        <f t="shared" si="26"/>
        <v>0</v>
      </c>
      <c r="H133" s="86"/>
      <c r="I133" s="74"/>
      <c r="J133" s="75"/>
      <c r="K133" s="94"/>
      <c r="L133" s="77">
        <v>0</v>
      </c>
      <c r="M133" s="77">
        <v>0</v>
      </c>
      <c r="N133" s="77">
        <v>0</v>
      </c>
      <c r="O133" s="32">
        <v>0</v>
      </c>
      <c r="P133" s="90"/>
    </row>
    <row r="134" spans="1:16" ht="15" outlineLevel="1">
      <c r="A134" s="14">
        <f t="shared" si="27"/>
        <v>114</v>
      </c>
      <c r="B134" s="68" t="s">
        <v>123</v>
      </c>
      <c r="C134" s="83">
        <f t="shared" si="25"/>
        <v>0</v>
      </c>
      <c r="D134" s="83"/>
      <c r="E134" s="83"/>
      <c r="F134" s="83"/>
      <c r="G134" s="83">
        <f t="shared" si="26"/>
        <v>0</v>
      </c>
      <c r="H134" s="86"/>
      <c r="I134" s="74"/>
      <c r="J134" s="75"/>
      <c r="K134" s="94"/>
      <c r="L134" s="77">
        <v>0</v>
      </c>
      <c r="M134" s="77">
        <v>0</v>
      </c>
      <c r="N134" s="77">
        <v>0</v>
      </c>
      <c r="O134" s="32">
        <v>0</v>
      </c>
      <c r="P134" s="90"/>
    </row>
    <row r="135" spans="1:16" ht="15" outlineLevel="1">
      <c r="A135" s="14">
        <f t="shared" si="27"/>
        <v>115</v>
      </c>
      <c r="B135" s="68" t="s">
        <v>124</v>
      </c>
      <c r="C135" s="83">
        <f t="shared" si="25"/>
        <v>0</v>
      </c>
      <c r="D135" s="83"/>
      <c r="E135" s="83"/>
      <c r="F135" s="83"/>
      <c r="G135" s="83">
        <f t="shared" si="26"/>
        <v>0</v>
      </c>
      <c r="H135" s="86"/>
      <c r="I135" s="83"/>
      <c r="J135" s="75"/>
      <c r="K135" s="94"/>
      <c r="L135" s="77">
        <v>0</v>
      </c>
      <c r="M135" s="77">
        <v>0</v>
      </c>
      <c r="N135" s="77">
        <v>0</v>
      </c>
      <c r="O135" s="32">
        <v>0</v>
      </c>
      <c r="P135" s="90"/>
    </row>
    <row r="136" spans="1:16" ht="15" outlineLevel="1">
      <c r="A136" s="14">
        <f t="shared" si="27"/>
        <v>116</v>
      </c>
      <c r="B136" s="68" t="s">
        <v>125</v>
      </c>
      <c r="C136" s="83">
        <f t="shared" si="25"/>
        <v>0</v>
      </c>
      <c r="D136" s="83"/>
      <c r="E136" s="83"/>
      <c r="F136" s="83"/>
      <c r="G136" s="83">
        <f t="shared" si="26"/>
        <v>0</v>
      </c>
      <c r="H136" s="86"/>
      <c r="I136" s="83"/>
      <c r="J136" s="75"/>
      <c r="K136" s="94"/>
      <c r="L136" s="77">
        <v>0</v>
      </c>
      <c r="M136" s="77">
        <v>0</v>
      </c>
      <c r="N136" s="77">
        <v>0</v>
      </c>
      <c r="O136" s="32">
        <v>0</v>
      </c>
      <c r="P136" s="90"/>
    </row>
    <row r="137" spans="1:16" ht="15" outlineLevel="1">
      <c r="A137" s="14">
        <f t="shared" si="27"/>
        <v>117</v>
      </c>
      <c r="B137" s="68" t="s">
        <v>126</v>
      </c>
      <c r="C137" s="83">
        <f t="shared" si="25"/>
        <v>0</v>
      </c>
      <c r="D137" s="83"/>
      <c r="E137" s="83"/>
      <c r="F137" s="83"/>
      <c r="G137" s="83">
        <f t="shared" si="26"/>
        <v>0</v>
      </c>
      <c r="H137" s="86"/>
      <c r="I137" s="83"/>
      <c r="J137" s="75"/>
      <c r="K137" s="94"/>
      <c r="L137" s="77">
        <v>0</v>
      </c>
      <c r="M137" s="77">
        <v>0</v>
      </c>
      <c r="N137" s="77">
        <v>0</v>
      </c>
      <c r="O137" s="32">
        <v>0</v>
      </c>
      <c r="P137" s="90"/>
    </row>
    <row r="138" spans="1:16" ht="15" outlineLevel="1">
      <c r="A138" s="14">
        <f t="shared" si="27"/>
        <v>118</v>
      </c>
      <c r="B138" s="68" t="s">
        <v>127</v>
      </c>
      <c r="C138" s="83">
        <f t="shared" si="25"/>
        <v>866.9</v>
      </c>
      <c r="D138" s="83"/>
      <c r="E138" s="83">
        <v>866.9</v>
      </c>
      <c r="F138" s="83"/>
      <c r="G138" s="83">
        <f t="shared" si="26"/>
        <v>866.9</v>
      </c>
      <c r="H138" s="86"/>
      <c r="I138" s="83">
        <v>866.9</v>
      </c>
      <c r="J138" s="75"/>
      <c r="K138" s="94"/>
      <c r="L138" s="77">
        <v>0</v>
      </c>
      <c r="M138" s="77">
        <v>0</v>
      </c>
      <c r="N138" s="77">
        <v>0</v>
      </c>
      <c r="O138" s="32">
        <v>0</v>
      </c>
      <c r="P138" s="90"/>
    </row>
    <row r="139" spans="1:16" ht="15" outlineLevel="1">
      <c r="A139" s="14">
        <f t="shared" si="27"/>
        <v>119</v>
      </c>
      <c r="B139" s="68" t="s">
        <v>128</v>
      </c>
      <c r="C139" s="83">
        <f t="shared" si="25"/>
        <v>0</v>
      </c>
      <c r="D139" s="83"/>
      <c r="E139" s="83"/>
      <c r="F139" s="83"/>
      <c r="G139" s="83">
        <f t="shared" si="26"/>
        <v>0</v>
      </c>
      <c r="H139" s="86"/>
      <c r="I139" s="83"/>
      <c r="J139" s="75"/>
      <c r="K139" s="94"/>
      <c r="L139" s="77">
        <v>0</v>
      </c>
      <c r="M139" s="77">
        <v>0</v>
      </c>
      <c r="N139" s="77">
        <v>0</v>
      </c>
      <c r="O139" s="32">
        <v>0</v>
      </c>
      <c r="P139" s="90"/>
    </row>
    <row r="140" spans="1:16" ht="15" outlineLevel="1">
      <c r="A140" s="14">
        <f t="shared" si="27"/>
        <v>120</v>
      </c>
      <c r="B140" s="68" t="s">
        <v>129</v>
      </c>
      <c r="C140" s="83">
        <f t="shared" si="25"/>
        <v>0</v>
      </c>
      <c r="D140" s="83"/>
      <c r="E140" s="83"/>
      <c r="F140" s="83"/>
      <c r="G140" s="83">
        <f t="shared" si="26"/>
        <v>0</v>
      </c>
      <c r="H140" s="86"/>
      <c r="I140" s="83"/>
      <c r="J140" s="75"/>
      <c r="K140" s="94"/>
      <c r="L140" s="77">
        <v>0</v>
      </c>
      <c r="M140" s="77">
        <v>0</v>
      </c>
      <c r="N140" s="77">
        <v>0</v>
      </c>
      <c r="O140" s="32">
        <v>0</v>
      </c>
      <c r="P140" s="90"/>
    </row>
    <row r="141" spans="1:16" ht="15" outlineLevel="1">
      <c r="A141" s="14">
        <f t="shared" si="27"/>
        <v>121</v>
      </c>
      <c r="B141" s="68" t="s">
        <v>130</v>
      </c>
      <c r="C141" s="83">
        <f t="shared" si="25"/>
        <v>0</v>
      </c>
      <c r="D141" s="83"/>
      <c r="E141" s="83"/>
      <c r="F141" s="83"/>
      <c r="G141" s="83">
        <f t="shared" si="26"/>
        <v>0</v>
      </c>
      <c r="H141" s="86"/>
      <c r="I141" s="83"/>
      <c r="J141" s="75"/>
      <c r="K141" s="94"/>
      <c r="L141" s="77">
        <v>0</v>
      </c>
      <c r="M141" s="77">
        <v>0</v>
      </c>
      <c r="N141" s="77">
        <v>0</v>
      </c>
      <c r="O141" s="32">
        <v>0</v>
      </c>
      <c r="P141" s="90"/>
    </row>
    <row r="142" spans="1:16" ht="15" outlineLevel="1">
      <c r="A142" s="14">
        <f t="shared" si="27"/>
        <v>122</v>
      </c>
      <c r="B142" s="68" t="s">
        <v>131</v>
      </c>
      <c r="C142" s="83">
        <f t="shared" si="25"/>
        <v>0</v>
      </c>
      <c r="D142" s="83"/>
      <c r="E142" s="83"/>
      <c r="F142" s="83"/>
      <c r="G142" s="83">
        <f t="shared" si="26"/>
        <v>0</v>
      </c>
      <c r="H142" s="86"/>
      <c r="I142" s="83"/>
      <c r="J142" s="75"/>
      <c r="K142" s="94"/>
      <c r="L142" s="77">
        <v>0</v>
      </c>
      <c r="M142" s="77">
        <v>0</v>
      </c>
      <c r="N142" s="77">
        <v>0</v>
      </c>
      <c r="O142" s="32">
        <v>0</v>
      </c>
      <c r="P142" s="90"/>
    </row>
    <row r="143" spans="1:16" ht="15">
      <c r="A143" s="17">
        <v>9</v>
      </c>
      <c r="B143" s="63" t="s">
        <v>132</v>
      </c>
      <c r="C143" s="5">
        <f>SUM(C144:C155)</f>
        <v>46000</v>
      </c>
      <c r="D143" s="5">
        <f aca="true" t="shared" si="28" ref="D143:L143">SUM(D144:D155)</f>
        <v>0</v>
      </c>
      <c r="E143" s="5">
        <f t="shared" si="28"/>
        <v>46000</v>
      </c>
      <c r="F143" s="5">
        <f t="shared" si="28"/>
        <v>0</v>
      </c>
      <c r="G143" s="5">
        <f t="shared" si="28"/>
        <v>21443.9</v>
      </c>
      <c r="H143" s="5">
        <f t="shared" si="28"/>
        <v>8544</v>
      </c>
      <c r="I143" s="5">
        <f t="shared" si="28"/>
        <v>1904.9</v>
      </c>
      <c r="J143" s="5">
        <f t="shared" si="28"/>
        <v>10995</v>
      </c>
      <c r="K143" s="5">
        <f t="shared" si="28"/>
        <v>0</v>
      </c>
      <c r="L143" s="5">
        <f t="shared" si="28"/>
        <v>0</v>
      </c>
      <c r="M143" s="5">
        <f>SUM(M144:M155)</f>
        <v>0</v>
      </c>
      <c r="N143" s="5">
        <f>SUM(N144:N155)</f>
        <v>0</v>
      </c>
      <c r="O143" s="5">
        <f>SUM(O144:O155)</f>
        <v>0</v>
      </c>
      <c r="P143" s="26">
        <f>SUM(P144:P155)</f>
        <v>0</v>
      </c>
    </row>
    <row r="144" spans="1:16" ht="18.75" customHeight="1" outlineLevel="1">
      <c r="A144" s="14">
        <f>+A142+1</f>
        <v>123</v>
      </c>
      <c r="B144" s="58" t="s">
        <v>11</v>
      </c>
      <c r="C144" s="77">
        <v>20000</v>
      </c>
      <c r="D144" s="77">
        <v>0</v>
      </c>
      <c r="E144" s="77">
        <v>20000</v>
      </c>
      <c r="F144" s="77">
        <v>0</v>
      </c>
      <c r="G144" s="77">
        <f>H144+I144+J144</f>
        <v>10198.7</v>
      </c>
      <c r="H144" s="80">
        <f>300+90+144+240+216+96+4488</f>
        <v>5574</v>
      </c>
      <c r="I144" s="80">
        <f>21+48+28.8+72+25.8+33.1+396</f>
        <v>624.7</v>
      </c>
      <c r="J144" s="80">
        <f>2000+2000</f>
        <v>4000</v>
      </c>
      <c r="K144" s="94" t="s">
        <v>732</v>
      </c>
      <c r="L144" s="77">
        <v>0</v>
      </c>
      <c r="M144" s="77">
        <v>0</v>
      </c>
      <c r="N144" s="77">
        <v>0</v>
      </c>
      <c r="O144" s="77">
        <v>0</v>
      </c>
      <c r="P144" s="90" t="s">
        <v>732</v>
      </c>
    </row>
    <row r="145" spans="1:16" ht="15" outlineLevel="1">
      <c r="A145" s="14">
        <f aca="true" t="shared" si="29" ref="A145:A155">+A144+1</f>
        <v>124</v>
      </c>
      <c r="B145" s="66" t="s">
        <v>133</v>
      </c>
      <c r="C145" s="77">
        <v>500</v>
      </c>
      <c r="D145" s="77">
        <v>0</v>
      </c>
      <c r="E145" s="77">
        <v>500</v>
      </c>
      <c r="F145" s="77">
        <v>0</v>
      </c>
      <c r="G145" s="77">
        <f aca="true" t="shared" si="30" ref="G145:G155">H145+I145+J145</f>
        <v>258</v>
      </c>
      <c r="H145" s="80">
        <v>150</v>
      </c>
      <c r="I145" s="80">
        <v>108</v>
      </c>
      <c r="J145" s="80">
        <v>0</v>
      </c>
      <c r="K145" s="94"/>
      <c r="L145" s="77">
        <v>0</v>
      </c>
      <c r="M145" s="77">
        <v>0</v>
      </c>
      <c r="N145" s="77">
        <v>0</v>
      </c>
      <c r="O145" s="77">
        <v>0</v>
      </c>
      <c r="P145" s="90"/>
    </row>
    <row r="146" spans="1:16" ht="15" outlineLevel="1">
      <c r="A146" s="14">
        <f t="shared" si="29"/>
        <v>125</v>
      </c>
      <c r="B146" s="66" t="s">
        <v>134</v>
      </c>
      <c r="C146" s="77">
        <v>1500</v>
      </c>
      <c r="D146" s="77">
        <v>0</v>
      </c>
      <c r="E146" s="77">
        <v>1500</v>
      </c>
      <c r="F146" s="77">
        <v>0</v>
      </c>
      <c r="G146" s="77">
        <f t="shared" si="30"/>
        <v>0</v>
      </c>
      <c r="H146" s="80">
        <v>0</v>
      </c>
      <c r="I146" s="80">
        <v>0</v>
      </c>
      <c r="J146" s="80">
        <v>0</v>
      </c>
      <c r="K146" s="94"/>
      <c r="L146" s="77">
        <v>0</v>
      </c>
      <c r="M146" s="77">
        <v>0</v>
      </c>
      <c r="N146" s="77">
        <v>0</v>
      </c>
      <c r="O146" s="77">
        <v>0</v>
      </c>
      <c r="P146" s="90"/>
    </row>
    <row r="147" spans="1:16" ht="15" outlineLevel="1">
      <c r="A147" s="14">
        <f t="shared" si="29"/>
        <v>126</v>
      </c>
      <c r="B147" s="66" t="s">
        <v>135</v>
      </c>
      <c r="C147" s="77">
        <v>5000</v>
      </c>
      <c r="D147" s="77">
        <v>0</v>
      </c>
      <c r="E147" s="77">
        <v>5000</v>
      </c>
      <c r="F147" s="77">
        <v>0</v>
      </c>
      <c r="G147" s="80">
        <f t="shared" si="30"/>
        <v>765</v>
      </c>
      <c r="H147" s="80">
        <v>450</v>
      </c>
      <c r="I147" s="80">
        <v>315</v>
      </c>
      <c r="J147" s="80">
        <v>0</v>
      </c>
      <c r="K147" s="94"/>
      <c r="L147" s="77">
        <v>0</v>
      </c>
      <c r="M147" s="77">
        <v>0</v>
      </c>
      <c r="N147" s="77">
        <v>0</v>
      </c>
      <c r="O147" s="77">
        <v>0</v>
      </c>
      <c r="P147" s="90"/>
    </row>
    <row r="148" spans="1:16" ht="15" outlineLevel="1">
      <c r="A148" s="14">
        <f t="shared" si="29"/>
        <v>127</v>
      </c>
      <c r="B148" s="66" t="s">
        <v>136</v>
      </c>
      <c r="C148" s="77">
        <v>4000</v>
      </c>
      <c r="D148" s="77">
        <v>0</v>
      </c>
      <c r="E148" s="77">
        <v>4000</v>
      </c>
      <c r="F148" s="77">
        <v>0</v>
      </c>
      <c r="G148" s="77">
        <f t="shared" si="30"/>
        <v>432</v>
      </c>
      <c r="H148" s="80">
        <v>300</v>
      </c>
      <c r="I148" s="80">
        <v>132</v>
      </c>
      <c r="J148" s="80">
        <v>0</v>
      </c>
      <c r="K148" s="94"/>
      <c r="L148" s="77">
        <v>0</v>
      </c>
      <c r="M148" s="77">
        <v>0</v>
      </c>
      <c r="N148" s="77">
        <v>0</v>
      </c>
      <c r="O148" s="77">
        <v>0</v>
      </c>
      <c r="P148" s="90"/>
    </row>
    <row r="149" spans="1:16" ht="15" outlineLevel="1">
      <c r="A149" s="14">
        <f t="shared" si="29"/>
        <v>128</v>
      </c>
      <c r="B149" s="66" t="s">
        <v>137</v>
      </c>
      <c r="C149" s="77">
        <v>2000</v>
      </c>
      <c r="D149" s="77">
        <v>0</v>
      </c>
      <c r="E149" s="77">
        <v>2000</v>
      </c>
      <c r="F149" s="77">
        <v>0</v>
      </c>
      <c r="G149" s="77">
        <f t="shared" si="30"/>
        <v>6000</v>
      </c>
      <c r="H149" s="80">
        <v>330</v>
      </c>
      <c r="I149" s="80">
        <v>45</v>
      </c>
      <c r="J149" s="80">
        <f>3625+2000</f>
        <v>5625</v>
      </c>
      <c r="K149" s="94"/>
      <c r="L149" s="77">
        <v>0</v>
      </c>
      <c r="M149" s="77">
        <v>0</v>
      </c>
      <c r="N149" s="77">
        <v>0</v>
      </c>
      <c r="O149" s="77">
        <v>0</v>
      </c>
      <c r="P149" s="90"/>
    </row>
    <row r="150" spans="1:16" ht="15" outlineLevel="1">
      <c r="A150" s="14">
        <f t="shared" si="29"/>
        <v>129</v>
      </c>
      <c r="B150" s="66" t="s">
        <v>138</v>
      </c>
      <c r="C150" s="77">
        <v>2000</v>
      </c>
      <c r="D150" s="77">
        <v>0</v>
      </c>
      <c r="E150" s="77">
        <v>2000</v>
      </c>
      <c r="F150" s="77">
        <v>0</v>
      </c>
      <c r="G150" s="77">
        <f t="shared" si="30"/>
        <v>0</v>
      </c>
      <c r="H150" s="80">
        <v>0</v>
      </c>
      <c r="I150" s="80">
        <v>0</v>
      </c>
      <c r="J150" s="80">
        <v>0</v>
      </c>
      <c r="K150" s="94"/>
      <c r="L150" s="77">
        <v>0</v>
      </c>
      <c r="M150" s="77">
        <v>0</v>
      </c>
      <c r="N150" s="77">
        <v>0</v>
      </c>
      <c r="O150" s="77">
        <v>0</v>
      </c>
      <c r="P150" s="90"/>
    </row>
    <row r="151" spans="1:16" ht="15" outlineLevel="1">
      <c r="A151" s="14">
        <f t="shared" si="29"/>
        <v>130</v>
      </c>
      <c r="B151" s="66" t="s">
        <v>139</v>
      </c>
      <c r="C151" s="77">
        <v>4000</v>
      </c>
      <c r="D151" s="77">
        <v>0</v>
      </c>
      <c r="E151" s="77">
        <v>4000</v>
      </c>
      <c r="F151" s="77">
        <v>0</v>
      </c>
      <c r="G151" s="77">
        <f t="shared" si="30"/>
        <v>231</v>
      </c>
      <c r="H151" s="80">
        <v>150</v>
      </c>
      <c r="I151" s="80">
        <v>81</v>
      </c>
      <c r="J151" s="80">
        <v>0</v>
      </c>
      <c r="K151" s="94"/>
      <c r="L151" s="77">
        <v>0</v>
      </c>
      <c r="M151" s="77">
        <v>0</v>
      </c>
      <c r="N151" s="77">
        <v>0</v>
      </c>
      <c r="O151" s="77">
        <v>0</v>
      </c>
      <c r="P151" s="90"/>
    </row>
    <row r="152" spans="1:16" ht="15" outlineLevel="1">
      <c r="A152" s="14">
        <f t="shared" si="29"/>
        <v>131</v>
      </c>
      <c r="B152" s="66" t="s">
        <v>140</v>
      </c>
      <c r="C152" s="77">
        <v>2000</v>
      </c>
      <c r="D152" s="77">
        <v>0</v>
      </c>
      <c r="E152" s="77">
        <v>2000</v>
      </c>
      <c r="F152" s="77">
        <v>0</v>
      </c>
      <c r="G152" s="77">
        <f t="shared" si="30"/>
        <v>468</v>
      </c>
      <c r="H152" s="80">
        <v>300</v>
      </c>
      <c r="I152" s="80">
        <v>168</v>
      </c>
      <c r="J152" s="80">
        <v>0</v>
      </c>
      <c r="K152" s="94"/>
      <c r="L152" s="77">
        <v>0</v>
      </c>
      <c r="M152" s="77">
        <v>0</v>
      </c>
      <c r="N152" s="77">
        <v>0</v>
      </c>
      <c r="O152" s="77">
        <v>0</v>
      </c>
      <c r="P152" s="90"/>
    </row>
    <row r="153" spans="1:16" ht="15" outlineLevel="1">
      <c r="A153" s="14">
        <f t="shared" si="29"/>
        <v>132</v>
      </c>
      <c r="B153" s="66" t="s">
        <v>141</v>
      </c>
      <c r="C153" s="77">
        <v>3000</v>
      </c>
      <c r="D153" s="77">
        <v>0</v>
      </c>
      <c r="E153" s="77">
        <v>3000</v>
      </c>
      <c r="F153" s="77">
        <v>0</v>
      </c>
      <c r="G153" s="77">
        <f t="shared" si="30"/>
        <v>647.2</v>
      </c>
      <c r="H153" s="80">
        <v>450</v>
      </c>
      <c r="I153" s="80">
        <v>197.2</v>
      </c>
      <c r="J153" s="80">
        <v>0</v>
      </c>
      <c r="K153" s="94"/>
      <c r="L153" s="77">
        <v>0</v>
      </c>
      <c r="M153" s="77">
        <v>0</v>
      </c>
      <c r="N153" s="77">
        <v>0</v>
      </c>
      <c r="O153" s="77">
        <v>0</v>
      </c>
      <c r="P153" s="90"/>
    </row>
    <row r="154" spans="1:16" ht="15" outlineLevel="1">
      <c r="A154" s="14">
        <f t="shared" si="29"/>
        <v>133</v>
      </c>
      <c r="B154" s="66" t="s">
        <v>142</v>
      </c>
      <c r="C154" s="77">
        <v>1000</v>
      </c>
      <c r="D154" s="77">
        <v>0</v>
      </c>
      <c r="E154" s="77">
        <v>1000</v>
      </c>
      <c r="F154" s="77">
        <v>0</v>
      </c>
      <c r="G154" s="77">
        <f t="shared" si="30"/>
        <v>2000</v>
      </c>
      <c r="H154" s="80">
        <v>540</v>
      </c>
      <c r="I154" s="80">
        <v>90</v>
      </c>
      <c r="J154" s="80">
        <f>370+1000</f>
        <v>1370</v>
      </c>
      <c r="K154" s="94"/>
      <c r="L154" s="77">
        <v>0</v>
      </c>
      <c r="M154" s="77">
        <v>0</v>
      </c>
      <c r="N154" s="77">
        <v>0</v>
      </c>
      <c r="O154" s="77">
        <v>0</v>
      </c>
      <c r="P154" s="90"/>
    </row>
    <row r="155" spans="1:16" ht="15" outlineLevel="1">
      <c r="A155" s="14">
        <f t="shared" si="29"/>
        <v>134</v>
      </c>
      <c r="B155" s="66" t="s">
        <v>143</v>
      </c>
      <c r="C155" s="77">
        <v>1000</v>
      </c>
      <c r="D155" s="77">
        <v>0</v>
      </c>
      <c r="E155" s="77">
        <v>1000</v>
      </c>
      <c r="F155" s="77">
        <v>0</v>
      </c>
      <c r="G155" s="77">
        <f t="shared" si="30"/>
        <v>444</v>
      </c>
      <c r="H155" s="77">
        <v>300</v>
      </c>
      <c r="I155" s="77">
        <v>144</v>
      </c>
      <c r="J155" s="77">
        <v>0</v>
      </c>
      <c r="K155" s="94"/>
      <c r="L155" s="77">
        <v>0</v>
      </c>
      <c r="M155" s="77">
        <v>0</v>
      </c>
      <c r="N155" s="77">
        <v>0</v>
      </c>
      <c r="O155" s="77">
        <v>0</v>
      </c>
      <c r="P155" s="90"/>
    </row>
    <row r="156" spans="1:16" ht="22.5" customHeight="1">
      <c r="A156" s="17">
        <v>10</v>
      </c>
      <c r="B156" s="63" t="s">
        <v>144</v>
      </c>
      <c r="C156" s="70">
        <f>SUM(C157:C172)</f>
        <v>78470</v>
      </c>
      <c r="D156" s="70">
        <f aca="true" t="shared" si="31" ref="D156:L156">SUM(D157:D172)</f>
        <v>0</v>
      </c>
      <c r="E156" s="70">
        <f t="shared" si="31"/>
        <v>11075</v>
      </c>
      <c r="F156" s="70">
        <f t="shared" si="31"/>
        <v>0</v>
      </c>
      <c r="G156" s="70">
        <f t="shared" si="31"/>
        <v>39409</v>
      </c>
      <c r="H156" s="70">
        <f t="shared" si="31"/>
        <v>7915.099999999999</v>
      </c>
      <c r="I156" s="70">
        <f t="shared" si="31"/>
        <v>11143.5</v>
      </c>
      <c r="J156" s="70">
        <f t="shared" si="31"/>
        <v>20350.399999999998</v>
      </c>
      <c r="K156" s="5">
        <f t="shared" si="31"/>
        <v>0</v>
      </c>
      <c r="L156" s="5">
        <f t="shared" si="31"/>
        <v>0</v>
      </c>
      <c r="M156" s="5">
        <f>SUM(M157:M172)</f>
        <v>0</v>
      </c>
      <c r="N156" s="5">
        <f>SUM(N157:N172)</f>
        <v>0</v>
      </c>
      <c r="O156" s="5">
        <f>SUM(O157:O172)</f>
        <v>0</v>
      </c>
      <c r="P156" s="26">
        <f>SUM(P157:P172)</f>
        <v>0</v>
      </c>
    </row>
    <row r="157" spans="1:16" ht="18.75" customHeight="1" outlineLevel="1">
      <c r="A157" s="14">
        <f>+A155+1</f>
        <v>135</v>
      </c>
      <c r="B157" s="58" t="s">
        <v>11</v>
      </c>
      <c r="C157" s="77">
        <v>8000</v>
      </c>
      <c r="D157" s="77">
        <v>0</v>
      </c>
      <c r="E157" s="77">
        <v>1140</v>
      </c>
      <c r="F157" s="77">
        <v>0</v>
      </c>
      <c r="G157" s="77">
        <f>+H157+I157+J157</f>
        <v>1140</v>
      </c>
      <c r="H157" s="77">
        <v>240</v>
      </c>
      <c r="I157" s="77">
        <v>450</v>
      </c>
      <c r="J157" s="77">
        <v>450</v>
      </c>
      <c r="K157" s="94" t="s">
        <v>732</v>
      </c>
      <c r="L157" s="77"/>
      <c r="M157" s="77"/>
      <c r="N157" s="77"/>
      <c r="O157" s="77"/>
      <c r="P157" s="90" t="s">
        <v>732</v>
      </c>
    </row>
    <row r="158" spans="1:16" ht="15" outlineLevel="1">
      <c r="A158" s="14">
        <f aca="true" t="shared" si="32" ref="A158:A172">+A157+1</f>
        <v>136</v>
      </c>
      <c r="B158" s="66" t="s">
        <v>145</v>
      </c>
      <c r="C158" s="77">
        <v>5000</v>
      </c>
      <c r="D158" s="77">
        <v>0</v>
      </c>
      <c r="E158" s="77">
        <v>0</v>
      </c>
      <c r="F158" s="77">
        <v>0</v>
      </c>
      <c r="G158" s="77">
        <v>0</v>
      </c>
      <c r="H158" s="77">
        <v>0</v>
      </c>
      <c r="I158" s="77">
        <v>0</v>
      </c>
      <c r="J158" s="77">
        <v>0</v>
      </c>
      <c r="K158" s="94"/>
      <c r="L158" s="77">
        <v>0</v>
      </c>
      <c r="M158" s="77">
        <v>0</v>
      </c>
      <c r="N158" s="77">
        <v>0</v>
      </c>
      <c r="O158" s="77">
        <v>0</v>
      </c>
      <c r="P158" s="90"/>
    </row>
    <row r="159" spans="1:16" ht="15" outlineLevel="1">
      <c r="A159" s="14">
        <f t="shared" si="32"/>
        <v>137</v>
      </c>
      <c r="B159" s="66" t="s">
        <v>146</v>
      </c>
      <c r="C159" s="77">
        <v>5000</v>
      </c>
      <c r="D159" s="77">
        <v>0</v>
      </c>
      <c r="E159" s="77">
        <v>970</v>
      </c>
      <c r="F159" s="77">
        <v>0</v>
      </c>
      <c r="G159" s="77">
        <v>970</v>
      </c>
      <c r="H159" s="77">
        <v>670</v>
      </c>
      <c r="I159" s="77">
        <v>300</v>
      </c>
      <c r="J159" s="77">
        <v>0</v>
      </c>
      <c r="K159" s="94"/>
      <c r="L159" s="77">
        <v>0</v>
      </c>
      <c r="M159" s="77">
        <v>0</v>
      </c>
      <c r="N159" s="77">
        <v>0</v>
      </c>
      <c r="O159" s="77">
        <v>0</v>
      </c>
      <c r="P159" s="90"/>
    </row>
    <row r="160" spans="1:16" ht="15" outlineLevel="1">
      <c r="A160" s="14">
        <f t="shared" si="32"/>
        <v>138</v>
      </c>
      <c r="B160" s="66" t="s">
        <v>147</v>
      </c>
      <c r="C160" s="77">
        <v>5470</v>
      </c>
      <c r="D160" s="77">
        <v>0</v>
      </c>
      <c r="E160" s="77">
        <v>610</v>
      </c>
      <c r="F160" s="77">
        <v>0</v>
      </c>
      <c r="G160" s="77">
        <v>610</v>
      </c>
      <c r="H160" s="77">
        <v>530</v>
      </c>
      <c r="I160" s="77">
        <v>80</v>
      </c>
      <c r="J160" s="77">
        <v>0</v>
      </c>
      <c r="K160" s="94"/>
      <c r="L160" s="77">
        <v>0</v>
      </c>
      <c r="M160" s="77">
        <v>0</v>
      </c>
      <c r="N160" s="77">
        <v>0</v>
      </c>
      <c r="O160" s="77">
        <v>0</v>
      </c>
      <c r="P160" s="90"/>
    </row>
    <row r="161" spans="1:16" ht="15" outlineLevel="1">
      <c r="A161" s="14">
        <f t="shared" si="32"/>
        <v>139</v>
      </c>
      <c r="B161" s="66" t="s">
        <v>148</v>
      </c>
      <c r="C161" s="77">
        <v>5000</v>
      </c>
      <c r="D161" s="77">
        <v>0</v>
      </c>
      <c r="E161" s="77">
        <v>0</v>
      </c>
      <c r="F161" s="77">
        <v>0</v>
      </c>
      <c r="G161" s="77">
        <v>0</v>
      </c>
      <c r="H161" s="77">
        <v>0</v>
      </c>
      <c r="I161" s="77">
        <v>0</v>
      </c>
      <c r="J161" s="77">
        <v>0</v>
      </c>
      <c r="K161" s="94"/>
      <c r="L161" s="77">
        <v>0</v>
      </c>
      <c r="M161" s="77">
        <v>0</v>
      </c>
      <c r="N161" s="77">
        <v>0</v>
      </c>
      <c r="O161" s="77">
        <v>0</v>
      </c>
      <c r="P161" s="90"/>
    </row>
    <row r="162" spans="1:16" ht="15" outlineLevel="1">
      <c r="A162" s="14">
        <f t="shared" si="32"/>
        <v>140</v>
      </c>
      <c r="B162" s="66" t="s">
        <v>149</v>
      </c>
      <c r="C162" s="77">
        <v>5000</v>
      </c>
      <c r="D162" s="77">
        <v>0</v>
      </c>
      <c r="E162" s="77">
        <v>0</v>
      </c>
      <c r="F162" s="77">
        <v>0</v>
      </c>
      <c r="G162" s="77">
        <v>0</v>
      </c>
      <c r="H162" s="77">
        <v>0</v>
      </c>
      <c r="I162" s="77">
        <v>0</v>
      </c>
      <c r="J162" s="77">
        <v>0</v>
      </c>
      <c r="K162" s="94"/>
      <c r="L162" s="77">
        <v>0</v>
      </c>
      <c r="M162" s="77">
        <v>0</v>
      </c>
      <c r="N162" s="77">
        <v>0</v>
      </c>
      <c r="O162" s="77">
        <v>0</v>
      </c>
      <c r="P162" s="90"/>
    </row>
    <row r="163" spans="1:16" ht="15" outlineLevel="1">
      <c r="A163" s="14">
        <f t="shared" si="32"/>
        <v>141</v>
      </c>
      <c r="B163" s="66" t="s">
        <v>150</v>
      </c>
      <c r="C163" s="77">
        <v>5000</v>
      </c>
      <c r="D163" s="77">
        <v>0</v>
      </c>
      <c r="E163" s="77">
        <v>0</v>
      </c>
      <c r="F163" s="77">
        <v>0</v>
      </c>
      <c r="G163" s="77">
        <v>0</v>
      </c>
      <c r="H163" s="77">
        <v>0</v>
      </c>
      <c r="I163" s="77">
        <v>0</v>
      </c>
      <c r="J163" s="77">
        <v>0</v>
      </c>
      <c r="K163" s="94"/>
      <c r="L163" s="77">
        <v>0</v>
      </c>
      <c r="M163" s="77">
        <v>0</v>
      </c>
      <c r="N163" s="77">
        <v>0</v>
      </c>
      <c r="O163" s="77">
        <v>0</v>
      </c>
      <c r="P163" s="90"/>
    </row>
    <row r="164" spans="1:16" ht="15" outlineLevel="1">
      <c r="A164" s="14">
        <f t="shared" si="32"/>
        <v>142</v>
      </c>
      <c r="B164" s="66" t="s">
        <v>151</v>
      </c>
      <c r="C164" s="77">
        <v>5000</v>
      </c>
      <c r="D164" s="77">
        <v>0</v>
      </c>
      <c r="E164" s="77">
        <v>0</v>
      </c>
      <c r="F164" s="77">
        <v>0</v>
      </c>
      <c r="G164" s="77">
        <v>0</v>
      </c>
      <c r="H164" s="77">
        <v>0</v>
      </c>
      <c r="I164" s="77">
        <v>0</v>
      </c>
      <c r="J164" s="77">
        <v>0</v>
      </c>
      <c r="K164" s="94"/>
      <c r="L164" s="77">
        <v>0</v>
      </c>
      <c r="M164" s="77">
        <v>0</v>
      </c>
      <c r="N164" s="77">
        <v>0</v>
      </c>
      <c r="O164" s="77">
        <v>0</v>
      </c>
      <c r="P164" s="90"/>
    </row>
    <row r="165" spans="1:16" ht="15" outlineLevel="1">
      <c r="A165" s="14">
        <f t="shared" si="32"/>
        <v>143</v>
      </c>
      <c r="B165" s="66" t="s">
        <v>152</v>
      </c>
      <c r="C165" s="77">
        <v>5000</v>
      </c>
      <c r="D165" s="77">
        <v>0</v>
      </c>
      <c r="E165" s="77">
        <v>2803</v>
      </c>
      <c r="F165" s="77">
        <v>0</v>
      </c>
      <c r="G165" s="77">
        <v>2803</v>
      </c>
      <c r="H165" s="77">
        <v>1400</v>
      </c>
      <c r="I165" s="77">
        <v>1403</v>
      </c>
      <c r="J165" s="77">
        <v>0</v>
      </c>
      <c r="K165" s="94"/>
      <c r="L165" s="77">
        <v>0</v>
      </c>
      <c r="M165" s="77">
        <v>0</v>
      </c>
      <c r="N165" s="77">
        <v>0</v>
      </c>
      <c r="O165" s="77">
        <v>0</v>
      </c>
      <c r="P165" s="90"/>
    </row>
    <row r="166" spans="1:16" ht="15" outlineLevel="1">
      <c r="A166" s="14">
        <f t="shared" si="32"/>
        <v>144</v>
      </c>
      <c r="B166" s="66" t="s">
        <v>153</v>
      </c>
      <c r="C166" s="77">
        <v>5000</v>
      </c>
      <c r="D166" s="77">
        <v>0</v>
      </c>
      <c r="E166" s="77">
        <v>0</v>
      </c>
      <c r="F166" s="77">
        <v>0</v>
      </c>
      <c r="G166" s="77">
        <v>0</v>
      </c>
      <c r="H166" s="77">
        <v>0</v>
      </c>
      <c r="I166" s="77">
        <v>0</v>
      </c>
      <c r="J166" s="77">
        <v>0</v>
      </c>
      <c r="K166" s="94"/>
      <c r="L166" s="77">
        <v>0</v>
      </c>
      <c r="M166" s="77">
        <v>0</v>
      </c>
      <c r="N166" s="77">
        <v>0</v>
      </c>
      <c r="O166" s="77">
        <v>0</v>
      </c>
      <c r="P166" s="90"/>
    </row>
    <row r="167" spans="1:16" ht="15" outlineLevel="1">
      <c r="A167" s="14">
        <f t="shared" si="32"/>
        <v>145</v>
      </c>
      <c r="B167" s="66" t="s">
        <v>154</v>
      </c>
      <c r="C167" s="77">
        <v>5000</v>
      </c>
      <c r="D167" s="77">
        <v>0</v>
      </c>
      <c r="E167" s="77">
        <v>0</v>
      </c>
      <c r="F167" s="77">
        <v>0</v>
      </c>
      <c r="G167" s="77">
        <v>0</v>
      </c>
      <c r="H167" s="77">
        <v>0</v>
      </c>
      <c r="I167" s="77">
        <v>0</v>
      </c>
      <c r="J167" s="77">
        <v>0</v>
      </c>
      <c r="K167" s="94"/>
      <c r="L167" s="77">
        <v>0</v>
      </c>
      <c r="M167" s="77">
        <v>0</v>
      </c>
      <c r="N167" s="77">
        <v>0</v>
      </c>
      <c r="O167" s="77">
        <v>0</v>
      </c>
      <c r="P167" s="90"/>
    </row>
    <row r="168" spans="1:16" ht="15" outlineLevel="1">
      <c r="A168" s="14">
        <f t="shared" si="32"/>
        <v>146</v>
      </c>
      <c r="B168" s="66" t="s">
        <v>155</v>
      </c>
      <c r="C168" s="77">
        <v>5000</v>
      </c>
      <c r="D168" s="77">
        <v>0</v>
      </c>
      <c r="E168" s="77">
        <v>5000</v>
      </c>
      <c r="F168" s="77">
        <v>0</v>
      </c>
      <c r="G168" s="77">
        <v>500</v>
      </c>
      <c r="H168" s="77"/>
      <c r="I168" s="77">
        <v>300</v>
      </c>
      <c r="J168" s="77">
        <v>200</v>
      </c>
      <c r="K168" s="94"/>
      <c r="L168" s="77">
        <v>0</v>
      </c>
      <c r="M168" s="77">
        <v>0</v>
      </c>
      <c r="N168" s="77">
        <v>0</v>
      </c>
      <c r="O168" s="77">
        <v>0</v>
      </c>
      <c r="P168" s="90"/>
    </row>
    <row r="169" spans="1:16" ht="15" outlineLevel="1">
      <c r="A169" s="14">
        <f t="shared" si="32"/>
        <v>147</v>
      </c>
      <c r="B169" s="66" t="s">
        <v>156</v>
      </c>
      <c r="C169" s="77">
        <v>5000</v>
      </c>
      <c r="D169" s="77">
        <v>0</v>
      </c>
      <c r="E169" s="77">
        <v>552</v>
      </c>
      <c r="F169" s="77">
        <v>0</v>
      </c>
      <c r="G169" s="77">
        <v>552</v>
      </c>
      <c r="H169" s="77">
        <v>150</v>
      </c>
      <c r="I169" s="77">
        <v>402</v>
      </c>
      <c r="J169" s="77">
        <v>0</v>
      </c>
      <c r="K169" s="94"/>
      <c r="L169" s="77">
        <v>0</v>
      </c>
      <c r="M169" s="77">
        <v>0</v>
      </c>
      <c r="N169" s="77">
        <v>0</v>
      </c>
      <c r="O169" s="77">
        <v>0</v>
      </c>
      <c r="P169" s="90"/>
    </row>
    <row r="170" spans="1:16" ht="15" outlineLevel="1">
      <c r="A170" s="14">
        <f t="shared" si="32"/>
        <v>148</v>
      </c>
      <c r="B170" s="66" t="s">
        <v>157</v>
      </c>
      <c r="C170" s="77">
        <v>5000</v>
      </c>
      <c r="D170" s="77">
        <v>0</v>
      </c>
      <c r="E170" s="77">
        <v>0</v>
      </c>
      <c r="F170" s="77">
        <v>0</v>
      </c>
      <c r="G170" s="77">
        <v>0</v>
      </c>
      <c r="H170" s="77">
        <v>0</v>
      </c>
      <c r="I170" s="77">
        <v>0</v>
      </c>
      <c r="J170" s="77">
        <v>0</v>
      </c>
      <c r="K170" s="94"/>
      <c r="L170" s="77">
        <v>0</v>
      </c>
      <c r="M170" s="77">
        <v>0</v>
      </c>
      <c r="N170" s="77">
        <v>0</v>
      </c>
      <c r="O170" s="77">
        <v>0</v>
      </c>
      <c r="P170" s="90"/>
    </row>
    <row r="171" spans="1:16" ht="15" outlineLevel="1">
      <c r="A171" s="14">
        <f t="shared" si="32"/>
        <v>149</v>
      </c>
      <c r="B171" s="66" t="s">
        <v>158</v>
      </c>
      <c r="C171" s="77">
        <v>5000</v>
      </c>
      <c r="D171" s="77">
        <v>0</v>
      </c>
      <c r="E171" s="77">
        <v>0</v>
      </c>
      <c r="F171" s="77">
        <v>0</v>
      </c>
      <c r="G171" s="77">
        <v>0</v>
      </c>
      <c r="H171" s="77">
        <v>0</v>
      </c>
      <c r="I171" s="77">
        <v>0</v>
      </c>
      <c r="J171" s="77">
        <v>0</v>
      </c>
      <c r="K171" s="94"/>
      <c r="L171" s="77">
        <v>0</v>
      </c>
      <c r="M171" s="77">
        <v>0</v>
      </c>
      <c r="N171" s="77">
        <v>0</v>
      </c>
      <c r="O171" s="77">
        <v>0</v>
      </c>
      <c r="P171" s="90"/>
    </row>
    <row r="172" spans="1:16" ht="15" outlineLevel="1">
      <c r="A172" s="14">
        <f t="shared" si="32"/>
        <v>150</v>
      </c>
      <c r="B172" s="66" t="s">
        <v>159</v>
      </c>
      <c r="C172" s="77" t="s">
        <v>738</v>
      </c>
      <c r="D172" s="77">
        <v>0</v>
      </c>
      <c r="E172" s="77" t="str">
        <f>+C172</f>
        <v>33 334</v>
      </c>
      <c r="F172" s="77">
        <f>+L172</f>
        <v>0</v>
      </c>
      <c r="G172" s="77">
        <v>32834</v>
      </c>
      <c r="H172" s="77">
        <v>4925.099999999999</v>
      </c>
      <c r="I172" s="77">
        <v>8208.5</v>
      </c>
      <c r="J172" s="77">
        <v>19700.399999999998</v>
      </c>
      <c r="K172" s="94"/>
      <c r="L172" s="77">
        <v>0</v>
      </c>
      <c r="M172" s="77">
        <v>0</v>
      </c>
      <c r="N172" s="77">
        <v>0</v>
      </c>
      <c r="O172" s="77">
        <v>0</v>
      </c>
      <c r="P172" s="90"/>
    </row>
    <row r="173" spans="1:16" ht="15">
      <c r="A173" s="17">
        <v>11</v>
      </c>
      <c r="B173" s="63" t="s">
        <v>160</v>
      </c>
      <c r="C173" s="5">
        <f>SUM(C174:C196)</f>
        <v>15000</v>
      </c>
      <c r="D173" s="5">
        <f aca="true" t="shared" si="33" ref="D173:P173">SUM(D174:D196)</f>
        <v>0</v>
      </c>
      <c r="E173" s="5">
        <f t="shared" si="33"/>
        <v>15000</v>
      </c>
      <c r="F173" s="5">
        <f t="shared" si="33"/>
        <v>0</v>
      </c>
      <c r="G173" s="5">
        <f t="shared" si="33"/>
        <v>0</v>
      </c>
      <c r="H173" s="5">
        <f t="shared" si="33"/>
        <v>0</v>
      </c>
      <c r="I173" s="5">
        <f t="shared" si="33"/>
        <v>0</v>
      </c>
      <c r="J173" s="5">
        <f t="shared" si="33"/>
        <v>0</v>
      </c>
      <c r="K173" s="5">
        <f t="shared" si="33"/>
        <v>0</v>
      </c>
      <c r="L173" s="5">
        <f t="shared" si="33"/>
        <v>0</v>
      </c>
      <c r="M173" s="5">
        <f t="shared" si="33"/>
        <v>0</v>
      </c>
      <c r="N173" s="5">
        <f t="shared" si="33"/>
        <v>0</v>
      </c>
      <c r="O173" s="5">
        <f t="shared" si="33"/>
        <v>0</v>
      </c>
      <c r="P173" s="26">
        <f t="shared" si="33"/>
        <v>0</v>
      </c>
    </row>
    <row r="174" spans="1:16" ht="18.75" customHeight="1" outlineLevel="1">
      <c r="A174" s="14">
        <f>+A172+1</f>
        <v>151</v>
      </c>
      <c r="B174" s="58" t="s">
        <v>11</v>
      </c>
      <c r="C174" s="77">
        <v>15000</v>
      </c>
      <c r="D174" s="5">
        <f aca="true" t="shared" si="34" ref="D174">SUM(D175:D197)</f>
        <v>0</v>
      </c>
      <c r="E174" s="77">
        <v>15000</v>
      </c>
      <c r="F174" s="5">
        <f aca="true" t="shared" si="35" ref="F174">SUM(F175:F197)</f>
        <v>0</v>
      </c>
      <c r="G174" s="89">
        <v>0</v>
      </c>
      <c r="H174" s="77">
        <v>0</v>
      </c>
      <c r="I174" s="72">
        <v>0</v>
      </c>
      <c r="J174" s="77">
        <v>0</v>
      </c>
      <c r="K174" s="94" t="s">
        <v>732</v>
      </c>
      <c r="L174" s="77">
        <v>0</v>
      </c>
      <c r="M174" s="77">
        <v>0</v>
      </c>
      <c r="N174" s="77">
        <v>0</v>
      </c>
      <c r="O174" s="77">
        <v>0</v>
      </c>
      <c r="P174" s="90" t="s">
        <v>732</v>
      </c>
    </row>
    <row r="175" spans="1:16" ht="15" outlineLevel="1">
      <c r="A175" s="14">
        <f>+A174+1</f>
        <v>152</v>
      </c>
      <c r="B175" s="66" t="s">
        <v>161</v>
      </c>
      <c r="C175" s="77">
        <v>0</v>
      </c>
      <c r="D175" s="77">
        <v>0</v>
      </c>
      <c r="E175" s="77">
        <v>0</v>
      </c>
      <c r="F175" s="77">
        <v>0</v>
      </c>
      <c r="G175" s="83">
        <v>0</v>
      </c>
      <c r="H175" s="83">
        <v>0</v>
      </c>
      <c r="I175" s="72">
        <v>0</v>
      </c>
      <c r="J175" s="77">
        <v>0</v>
      </c>
      <c r="K175" s="94"/>
      <c r="L175" s="77">
        <v>0</v>
      </c>
      <c r="M175" s="77">
        <v>0</v>
      </c>
      <c r="N175" s="77">
        <v>0</v>
      </c>
      <c r="O175" s="77">
        <v>0</v>
      </c>
      <c r="P175" s="90"/>
    </row>
    <row r="176" spans="1:16" ht="15" outlineLevel="1">
      <c r="A176" s="14">
        <f aca="true" t="shared" si="36" ref="A176:A196">+A175+1</f>
        <v>153</v>
      </c>
      <c r="B176" s="66" t="s">
        <v>162</v>
      </c>
      <c r="C176" s="77">
        <v>0</v>
      </c>
      <c r="D176" s="77">
        <v>0</v>
      </c>
      <c r="E176" s="77">
        <v>0</v>
      </c>
      <c r="F176" s="77">
        <v>0</v>
      </c>
      <c r="G176" s="83">
        <v>0</v>
      </c>
      <c r="H176" s="83">
        <v>0</v>
      </c>
      <c r="I176" s="72">
        <v>0</v>
      </c>
      <c r="J176" s="77">
        <v>0</v>
      </c>
      <c r="K176" s="94"/>
      <c r="L176" s="77">
        <v>0</v>
      </c>
      <c r="M176" s="77">
        <v>0</v>
      </c>
      <c r="N176" s="77">
        <v>0</v>
      </c>
      <c r="O176" s="77">
        <v>0</v>
      </c>
      <c r="P176" s="90"/>
    </row>
    <row r="177" spans="1:16" ht="15" outlineLevel="1">
      <c r="A177" s="14">
        <f t="shared" si="36"/>
        <v>154</v>
      </c>
      <c r="B177" s="66" t="s">
        <v>163</v>
      </c>
      <c r="C177" s="77">
        <v>0</v>
      </c>
      <c r="D177" s="77">
        <v>0</v>
      </c>
      <c r="E177" s="77">
        <v>0</v>
      </c>
      <c r="F177" s="77">
        <v>0</v>
      </c>
      <c r="G177" s="83">
        <v>0</v>
      </c>
      <c r="H177" s="83">
        <v>0</v>
      </c>
      <c r="I177" s="72">
        <v>0</v>
      </c>
      <c r="J177" s="77">
        <v>0</v>
      </c>
      <c r="K177" s="94"/>
      <c r="L177" s="77">
        <v>0</v>
      </c>
      <c r="M177" s="77">
        <v>0</v>
      </c>
      <c r="N177" s="77">
        <v>0</v>
      </c>
      <c r="O177" s="77">
        <v>0</v>
      </c>
      <c r="P177" s="90"/>
    </row>
    <row r="178" spans="1:16" ht="15" outlineLevel="1">
      <c r="A178" s="14">
        <f t="shared" si="36"/>
        <v>155</v>
      </c>
      <c r="B178" s="66" t="s">
        <v>164</v>
      </c>
      <c r="C178" s="77">
        <v>0</v>
      </c>
      <c r="D178" s="77">
        <v>0</v>
      </c>
      <c r="E178" s="77">
        <v>0</v>
      </c>
      <c r="F178" s="77">
        <v>0</v>
      </c>
      <c r="G178" s="83">
        <v>0</v>
      </c>
      <c r="H178" s="83">
        <v>0</v>
      </c>
      <c r="I178" s="72">
        <v>0</v>
      </c>
      <c r="J178" s="77">
        <v>0</v>
      </c>
      <c r="K178" s="94"/>
      <c r="L178" s="77">
        <v>0</v>
      </c>
      <c r="M178" s="77">
        <v>0</v>
      </c>
      <c r="N178" s="77">
        <v>0</v>
      </c>
      <c r="O178" s="77">
        <v>0</v>
      </c>
      <c r="P178" s="90"/>
    </row>
    <row r="179" spans="1:16" ht="15" outlineLevel="1">
      <c r="A179" s="14">
        <f t="shared" si="36"/>
        <v>156</v>
      </c>
      <c r="B179" s="66" t="s">
        <v>165</v>
      </c>
      <c r="C179" s="77">
        <v>0</v>
      </c>
      <c r="D179" s="77">
        <v>0</v>
      </c>
      <c r="E179" s="77">
        <v>0</v>
      </c>
      <c r="F179" s="77">
        <v>0</v>
      </c>
      <c r="G179" s="83">
        <v>0</v>
      </c>
      <c r="H179" s="83">
        <v>0</v>
      </c>
      <c r="I179" s="72">
        <v>0</v>
      </c>
      <c r="J179" s="77">
        <v>0</v>
      </c>
      <c r="K179" s="94"/>
      <c r="L179" s="77">
        <v>0</v>
      </c>
      <c r="M179" s="77">
        <v>0</v>
      </c>
      <c r="N179" s="77">
        <v>0</v>
      </c>
      <c r="O179" s="77">
        <v>0</v>
      </c>
      <c r="P179" s="90"/>
    </row>
    <row r="180" spans="1:16" ht="15" outlineLevel="1">
      <c r="A180" s="14">
        <f t="shared" si="36"/>
        <v>157</v>
      </c>
      <c r="B180" s="66" t="s">
        <v>166</v>
      </c>
      <c r="C180" s="77">
        <v>0</v>
      </c>
      <c r="D180" s="77">
        <v>0</v>
      </c>
      <c r="E180" s="77">
        <v>0</v>
      </c>
      <c r="F180" s="77">
        <v>0</v>
      </c>
      <c r="G180" s="83">
        <v>0</v>
      </c>
      <c r="H180" s="83">
        <v>0</v>
      </c>
      <c r="I180" s="72">
        <v>0</v>
      </c>
      <c r="J180" s="77">
        <v>0</v>
      </c>
      <c r="K180" s="94"/>
      <c r="L180" s="77">
        <v>0</v>
      </c>
      <c r="M180" s="77">
        <v>0</v>
      </c>
      <c r="N180" s="77">
        <v>0</v>
      </c>
      <c r="O180" s="77">
        <v>0</v>
      </c>
      <c r="P180" s="90"/>
    </row>
    <row r="181" spans="1:16" ht="15" outlineLevel="1">
      <c r="A181" s="14">
        <f t="shared" si="36"/>
        <v>158</v>
      </c>
      <c r="B181" s="66" t="s">
        <v>167</v>
      </c>
      <c r="C181" s="77">
        <v>0</v>
      </c>
      <c r="D181" s="77">
        <v>0</v>
      </c>
      <c r="E181" s="77">
        <v>0</v>
      </c>
      <c r="F181" s="77">
        <v>0</v>
      </c>
      <c r="G181" s="83">
        <v>0</v>
      </c>
      <c r="H181" s="83">
        <v>0</v>
      </c>
      <c r="I181" s="72">
        <v>0</v>
      </c>
      <c r="J181" s="77">
        <v>0</v>
      </c>
      <c r="K181" s="94"/>
      <c r="L181" s="77">
        <v>0</v>
      </c>
      <c r="M181" s="77">
        <v>0</v>
      </c>
      <c r="N181" s="77">
        <v>0</v>
      </c>
      <c r="O181" s="77">
        <v>0</v>
      </c>
      <c r="P181" s="90"/>
    </row>
    <row r="182" spans="1:16" ht="15" outlineLevel="1">
      <c r="A182" s="14">
        <f t="shared" si="36"/>
        <v>159</v>
      </c>
      <c r="B182" s="66" t="s">
        <v>168</v>
      </c>
      <c r="C182" s="77">
        <v>0</v>
      </c>
      <c r="D182" s="77">
        <v>0</v>
      </c>
      <c r="E182" s="77">
        <v>0</v>
      </c>
      <c r="F182" s="77">
        <v>0</v>
      </c>
      <c r="G182" s="83">
        <v>0</v>
      </c>
      <c r="H182" s="83">
        <v>0</v>
      </c>
      <c r="I182" s="72">
        <v>0</v>
      </c>
      <c r="J182" s="77">
        <v>0</v>
      </c>
      <c r="K182" s="94"/>
      <c r="L182" s="77">
        <v>0</v>
      </c>
      <c r="M182" s="77">
        <v>0</v>
      </c>
      <c r="N182" s="77">
        <v>0</v>
      </c>
      <c r="O182" s="77">
        <v>0</v>
      </c>
      <c r="P182" s="90"/>
    </row>
    <row r="183" spans="1:16" ht="15" outlineLevel="1">
      <c r="A183" s="14">
        <f t="shared" si="36"/>
        <v>160</v>
      </c>
      <c r="B183" s="66" t="s">
        <v>169</v>
      </c>
      <c r="C183" s="77">
        <v>0</v>
      </c>
      <c r="D183" s="77">
        <v>0</v>
      </c>
      <c r="E183" s="77">
        <v>0</v>
      </c>
      <c r="F183" s="77">
        <v>0</v>
      </c>
      <c r="G183" s="83">
        <v>0</v>
      </c>
      <c r="H183" s="83">
        <v>0</v>
      </c>
      <c r="I183" s="72">
        <v>0</v>
      </c>
      <c r="J183" s="77">
        <v>0</v>
      </c>
      <c r="K183" s="94"/>
      <c r="L183" s="77">
        <v>0</v>
      </c>
      <c r="M183" s="77">
        <v>0</v>
      </c>
      <c r="N183" s="77">
        <v>0</v>
      </c>
      <c r="O183" s="77">
        <v>0</v>
      </c>
      <c r="P183" s="90"/>
    </row>
    <row r="184" spans="1:16" ht="15" outlineLevel="1">
      <c r="A184" s="14">
        <f t="shared" si="36"/>
        <v>161</v>
      </c>
      <c r="B184" s="66" t="s">
        <v>170</v>
      </c>
      <c r="C184" s="77">
        <v>0</v>
      </c>
      <c r="D184" s="77">
        <v>0</v>
      </c>
      <c r="E184" s="77">
        <v>0</v>
      </c>
      <c r="F184" s="77">
        <v>0</v>
      </c>
      <c r="G184" s="83">
        <v>0</v>
      </c>
      <c r="H184" s="83">
        <v>0</v>
      </c>
      <c r="I184" s="72">
        <v>0</v>
      </c>
      <c r="J184" s="77">
        <v>0</v>
      </c>
      <c r="K184" s="94"/>
      <c r="L184" s="77">
        <v>0</v>
      </c>
      <c r="M184" s="77">
        <v>0</v>
      </c>
      <c r="N184" s="77">
        <v>0</v>
      </c>
      <c r="O184" s="77">
        <v>0</v>
      </c>
      <c r="P184" s="90"/>
    </row>
    <row r="185" spans="1:16" ht="15" outlineLevel="1">
      <c r="A185" s="14">
        <f t="shared" si="36"/>
        <v>162</v>
      </c>
      <c r="B185" s="66" t="s">
        <v>171</v>
      </c>
      <c r="C185" s="77">
        <v>0</v>
      </c>
      <c r="D185" s="77">
        <v>0</v>
      </c>
      <c r="E185" s="77">
        <v>0</v>
      </c>
      <c r="F185" s="77">
        <v>0</v>
      </c>
      <c r="G185" s="83">
        <v>0</v>
      </c>
      <c r="H185" s="83">
        <v>0</v>
      </c>
      <c r="I185" s="72">
        <v>0</v>
      </c>
      <c r="J185" s="77">
        <v>0</v>
      </c>
      <c r="K185" s="94"/>
      <c r="L185" s="77">
        <v>0</v>
      </c>
      <c r="M185" s="77">
        <v>0</v>
      </c>
      <c r="N185" s="77">
        <v>0</v>
      </c>
      <c r="O185" s="77">
        <v>0</v>
      </c>
      <c r="P185" s="90"/>
    </row>
    <row r="186" spans="1:16" ht="15" outlineLevel="1">
      <c r="A186" s="14">
        <f t="shared" si="36"/>
        <v>163</v>
      </c>
      <c r="B186" s="66" t="s">
        <v>172</v>
      </c>
      <c r="C186" s="77">
        <v>0</v>
      </c>
      <c r="D186" s="77">
        <v>0</v>
      </c>
      <c r="E186" s="77">
        <v>0</v>
      </c>
      <c r="F186" s="77">
        <v>0</v>
      </c>
      <c r="G186" s="83">
        <v>0</v>
      </c>
      <c r="H186" s="83">
        <v>0</v>
      </c>
      <c r="I186" s="72">
        <v>0</v>
      </c>
      <c r="J186" s="77">
        <v>0</v>
      </c>
      <c r="K186" s="94"/>
      <c r="L186" s="77">
        <v>0</v>
      </c>
      <c r="M186" s="77">
        <v>0</v>
      </c>
      <c r="N186" s="77">
        <v>0</v>
      </c>
      <c r="O186" s="77">
        <v>0</v>
      </c>
      <c r="P186" s="90"/>
    </row>
    <row r="187" spans="1:16" ht="15" outlineLevel="1">
      <c r="A187" s="14">
        <f t="shared" si="36"/>
        <v>164</v>
      </c>
      <c r="B187" s="66" t="s">
        <v>173</v>
      </c>
      <c r="C187" s="77">
        <v>0</v>
      </c>
      <c r="D187" s="77">
        <v>0</v>
      </c>
      <c r="E187" s="77">
        <v>0</v>
      </c>
      <c r="F187" s="77">
        <v>0</v>
      </c>
      <c r="G187" s="83">
        <v>0</v>
      </c>
      <c r="H187" s="83">
        <v>0</v>
      </c>
      <c r="I187" s="72">
        <v>0</v>
      </c>
      <c r="J187" s="77">
        <v>0</v>
      </c>
      <c r="K187" s="94"/>
      <c r="L187" s="77">
        <v>0</v>
      </c>
      <c r="M187" s="77">
        <v>0</v>
      </c>
      <c r="N187" s="77">
        <v>0</v>
      </c>
      <c r="O187" s="77">
        <v>0</v>
      </c>
      <c r="P187" s="90"/>
    </row>
    <row r="188" spans="1:16" ht="15" outlineLevel="1">
      <c r="A188" s="14">
        <f t="shared" si="36"/>
        <v>165</v>
      </c>
      <c r="B188" s="66" t="s">
        <v>174</v>
      </c>
      <c r="C188" s="77">
        <v>0</v>
      </c>
      <c r="D188" s="77">
        <v>0</v>
      </c>
      <c r="E188" s="77">
        <v>0</v>
      </c>
      <c r="F188" s="77">
        <v>0</v>
      </c>
      <c r="G188" s="83">
        <v>0</v>
      </c>
      <c r="H188" s="83">
        <v>0</v>
      </c>
      <c r="I188" s="72">
        <v>0</v>
      </c>
      <c r="J188" s="77">
        <v>0</v>
      </c>
      <c r="K188" s="94"/>
      <c r="L188" s="77">
        <v>0</v>
      </c>
      <c r="M188" s="77">
        <v>0</v>
      </c>
      <c r="N188" s="77">
        <v>0</v>
      </c>
      <c r="O188" s="77">
        <v>0</v>
      </c>
      <c r="P188" s="90"/>
    </row>
    <row r="189" spans="1:16" ht="15" outlineLevel="1">
      <c r="A189" s="14">
        <f t="shared" si="36"/>
        <v>166</v>
      </c>
      <c r="B189" s="66" t="s">
        <v>175</v>
      </c>
      <c r="C189" s="77">
        <v>0</v>
      </c>
      <c r="D189" s="77">
        <v>0</v>
      </c>
      <c r="E189" s="77">
        <v>0</v>
      </c>
      <c r="F189" s="77">
        <v>0</v>
      </c>
      <c r="G189" s="83">
        <v>0</v>
      </c>
      <c r="H189" s="83">
        <v>0</v>
      </c>
      <c r="I189" s="72">
        <v>0</v>
      </c>
      <c r="J189" s="77">
        <v>0</v>
      </c>
      <c r="K189" s="94"/>
      <c r="L189" s="77">
        <v>0</v>
      </c>
      <c r="M189" s="77">
        <v>0</v>
      </c>
      <c r="N189" s="77">
        <v>0</v>
      </c>
      <c r="O189" s="77">
        <v>0</v>
      </c>
      <c r="P189" s="90"/>
    </row>
    <row r="190" spans="1:16" ht="15" outlineLevel="1">
      <c r="A190" s="14">
        <f t="shared" si="36"/>
        <v>167</v>
      </c>
      <c r="B190" s="66" t="s">
        <v>176</v>
      </c>
      <c r="C190" s="77">
        <v>0</v>
      </c>
      <c r="D190" s="77">
        <v>0</v>
      </c>
      <c r="E190" s="77">
        <v>0</v>
      </c>
      <c r="F190" s="77">
        <v>0</v>
      </c>
      <c r="G190" s="83">
        <v>0</v>
      </c>
      <c r="H190" s="83">
        <v>0</v>
      </c>
      <c r="I190" s="72">
        <v>0</v>
      </c>
      <c r="J190" s="77">
        <v>0</v>
      </c>
      <c r="K190" s="94"/>
      <c r="L190" s="77">
        <v>0</v>
      </c>
      <c r="M190" s="77">
        <v>0</v>
      </c>
      <c r="N190" s="77">
        <v>0</v>
      </c>
      <c r="O190" s="77">
        <v>0</v>
      </c>
      <c r="P190" s="90"/>
    </row>
    <row r="191" spans="1:16" ht="15" outlineLevel="1">
      <c r="A191" s="14">
        <f t="shared" si="36"/>
        <v>168</v>
      </c>
      <c r="B191" s="58" t="s">
        <v>177</v>
      </c>
      <c r="C191" s="77">
        <v>0</v>
      </c>
      <c r="D191" s="77">
        <v>0</v>
      </c>
      <c r="E191" s="77">
        <v>0</v>
      </c>
      <c r="F191" s="77">
        <v>0</v>
      </c>
      <c r="G191" s="83">
        <v>0</v>
      </c>
      <c r="H191" s="83">
        <v>0</v>
      </c>
      <c r="I191" s="72">
        <v>0</v>
      </c>
      <c r="J191" s="77">
        <v>0</v>
      </c>
      <c r="K191" s="94"/>
      <c r="L191" s="77">
        <v>0</v>
      </c>
      <c r="M191" s="77">
        <v>0</v>
      </c>
      <c r="N191" s="77">
        <v>0</v>
      </c>
      <c r="O191" s="77">
        <v>0</v>
      </c>
      <c r="P191" s="90"/>
    </row>
    <row r="192" spans="1:16" ht="15" outlineLevel="1">
      <c r="A192" s="14">
        <f t="shared" si="36"/>
        <v>169</v>
      </c>
      <c r="B192" s="66" t="s">
        <v>178</v>
      </c>
      <c r="C192" s="77">
        <v>0</v>
      </c>
      <c r="D192" s="77">
        <v>0</v>
      </c>
      <c r="E192" s="77">
        <v>0</v>
      </c>
      <c r="F192" s="77">
        <v>0</v>
      </c>
      <c r="G192" s="83">
        <v>0</v>
      </c>
      <c r="H192" s="83">
        <v>0</v>
      </c>
      <c r="I192" s="72">
        <v>0</v>
      </c>
      <c r="J192" s="77">
        <v>0</v>
      </c>
      <c r="K192" s="94"/>
      <c r="L192" s="77">
        <v>0</v>
      </c>
      <c r="M192" s="77">
        <v>0</v>
      </c>
      <c r="N192" s="77">
        <v>0</v>
      </c>
      <c r="O192" s="77">
        <v>0</v>
      </c>
      <c r="P192" s="90"/>
    </row>
    <row r="193" spans="1:16" ht="15" outlineLevel="1">
      <c r="A193" s="14">
        <f t="shared" si="36"/>
        <v>170</v>
      </c>
      <c r="B193" s="66" t="s">
        <v>179</v>
      </c>
      <c r="C193" s="77">
        <v>0</v>
      </c>
      <c r="D193" s="77">
        <v>0</v>
      </c>
      <c r="E193" s="77">
        <v>0</v>
      </c>
      <c r="F193" s="77">
        <v>0</v>
      </c>
      <c r="G193" s="83">
        <v>0</v>
      </c>
      <c r="H193" s="83">
        <v>0</v>
      </c>
      <c r="I193" s="72">
        <v>0</v>
      </c>
      <c r="J193" s="77">
        <v>0</v>
      </c>
      <c r="K193" s="94"/>
      <c r="L193" s="77">
        <v>0</v>
      </c>
      <c r="M193" s="77">
        <v>0</v>
      </c>
      <c r="N193" s="77">
        <v>0</v>
      </c>
      <c r="O193" s="77">
        <v>0</v>
      </c>
      <c r="P193" s="90"/>
    </row>
    <row r="194" spans="1:16" ht="15" outlineLevel="1">
      <c r="A194" s="14">
        <f t="shared" si="36"/>
        <v>171</v>
      </c>
      <c r="B194" s="66" t="s">
        <v>180</v>
      </c>
      <c r="C194" s="77">
        <v>0</v>
      </c>
      <c r="D194" s="77">
        <v>0</v>
      </c>
      <c r="E194" s="77">
        <v>0</v>
      </c>
      <c r="F194" s="77">
        <v>0</v>
      </c>
      <c r="G194" s="83">
        <v>0</v>
      </c>
      <c r="H194" s="83">
        <v>0</v>
      </c>
      <c r="I194" s="72">
        <v>0</v>
      </c>
      <c r="J194" s="77">
        <v>0</v>
      </c>
      <c r="K194" s="94"/>
      <c r="L194" s="77">
        <v>0</v>
      </c>
      <c r="M194" s="77">
        <v>0</v>
      </c>
      <c r="N194" s="77">
        <v>0</v>
      </c>
      <c r="O194" s="77">
        <v>0</v>
      </c>
      <c r="P194" s="90"/>
    </row>
    <row r="195" spans="1:16" ht="15" outlineLevel="1">
      <c r="A195" s="14">
        <f t="shared" si="36"/>
        <v>172</v>
      </c>
      <c r="B195" s="66" t="s">
        <v>181</v>
      </c>
      <c r="C195" s="77">
        <v>0</v>
      </c>
      <c r="D195" s="77">
        <v>0</v>
      </c>
      <c r="E195" s="77">
        <v>0</v>
      </c>
      <c r="F195" s="77">
        <v>0</v>
      </c>
      <c r="G195" s="83">
        <v>0</v>
      </c>
      <c r="H195" s="83">
        <v>0</v>
      </c>
      <c r="I195" s="72">
        <v>0</v>
      </c>
      <c r="J195" s="77">
        <v>0</v>
      </c>
      <c r="K195" s="94"/>
      <c r="L195" s="77">
        <v>0</v>
      </c>
      <c r="M195" s="77">
        <v>0</v>
      </c>
      <c r="N195" s="77">
        <v>0</v>
      </c>
      <c r="O195" s="77">
        <v>0</v>
      </c>
      <c r="P195" s="90"/>
    </row>
    <row r="196" spans="1:16" ht="15" outlineLevel="1">
      <c r="A196" s="14">
        <f t="shared" si="36"/>
        <v>173</v>
      </c>
      <c r="B196" s="66" t="s">
        <v>182</v>
      </c>
      <c r="C196" s="77">
        <v>0</v>
      </c>
      <c r="D196" s="77">
        <v>0</v>
      </c>
      <c r="E196" s="77">
        <v>0</v>
      </c>
      <c r="F196" s="77">
        <v>0</v>
      </c>
      <c r="G196" s="83">
        <v>0</v>
      </c>
      <c r="H196" s="83">
        <v>0</v>
      </c>
      <c r="I196" s="72">
        <v>0</v>
      </c>
      <c r="J196" s="77">
        <v>0</v>
      </c>
      <c r="K196" s="94"/>
      <c r="L196" s="77">
        <v>0</v>
      </c>
      <c r="M196" s="77">
        <v>0</v>
      </c>
      <c r="N196" s="77">
        <v>0</v>
      </c>
      <c r="O196" s="77">
        <v>0</v>
      </c>
      <c r="P196" s="90"/>
    </row>
    <row r="197" spans="1:16" ht="15">
      <c r="A197" s="17">
        <v>12</v>
      </c>
      <c r="B197" s="63" t="s">
        <v>183</v>
      </c>
      <c r="C197" s="5">
        <f>SUM(C198:C217)</f>
        <v>73644</v>
      </c>
      <c r="D197" s="5">
        <f aca="true" t="shared" si="37" ref="D197:L197">SUM(D198:D217)</f>
        <v>0</v>
      </c>
      <c r="E197" s="5">
        <f>SUM(E198:E217)</f>
        <v>73644</v>
      </c>
      <c r="F197" s="73">
        <f t="shared" si="37"/>
        <v>0</v>
      </c>
      <c r="G197" s="5">
        <f t="shared" si="37"/>
        <v>10113.2</v>
      </c>
      <c r="H197" s="5">
        <f t="shared" si="37"/>
        <v>0</v>
      </c>
      <c r="I197" s="5">
        <f t="shared" si="37"/>
        <v>2184</v>
      </c>
      <c r="J197" s="5">
        <f t="shared" si="37"/>
        <v>7929.2</v>
      </c>
      <c r="K197" s="5">
        <f t="shared" si="37"/>
        <v>0</v>
      </c>
      <c r="L197" s="5">
        <f t="shared" si="37"/>
        <v>0</v>
      </c>
      <c r="M197" s="5">
        <f>SUM(M198:M217)</f>
        <v>0</v>
      </c>
      <c r="N197" s="5">
        <f>SUM(N198:N217)</f>
        <v>0</v>
      </c>
      <c r="O197" s="5">
        <f>SUM(O198:O217)</f>
        <v>0</v>
      </c>
      <c r="P197" s="26">
        <f>SUM(P198:P217)</f>
        <v>0</v>
      </c>
    </row>
    <row r="198" spans="1:16" ht="18.75" customHeight="1" outlineLevel="1">
      <c r="A198" s="14">
        <f>+A196+1</f>
        <v>174</v>
      </c>
      <c r="B198" s="58" t="s">
        <v>11</v>
      </c>
      <c r="C198" s="83">
        <v>72144</v>
      </c>
      <c r="D198" s="77">
        <v>0</v>
      </c>
      <c r="E198" s="83">
        <v>72144</v>
      </c>
      <c r="F198" s="77">
        <v>0</v>
      </c>
      <c r="G198" s="83">
        <f>H198+I198+J198</f>
        <v>9764</v>
      </c>
      <c r="H198" s="83">
        <v>0</v>
      </c>
      <c r="I198" s="83">
        <v>2184</v>
      </c>
      <c r="J198" s="83">
        <v>7580</v>
      </c>
      <c r="K198" s="94" t="s">
        <v>732</v>
      </c>
      <c r="L198" s="77">
        <v>0</v>
      </c>
      <c r="M198" s="77">
        <v>0</v>
      </c>
      <c r="N198" s="77">
        <v>0</v>
      </c>
      <c r="O198" s="77">
        <v>0</v>
      </c>
      <c r="P198" s="90" t="s">
        <v>732</v>
      </c>
    </row>
    <row r="199" spans="1:16" ht="15" outlineLevel="1">
      <c r="A199" s="14">
        <f>+A198+1</f>
        <v>175</v>
      </c>
      <c r="B199" s="58" t="s">
        <v>184</v>
      </c>
      <c r="C199" s="83">
        <v>0</v>
      </c>
      <c r="D199" s="77">
        <v>0</v>
      </c>
      <c r="E199" s="83">
        <v>0</v>
      </c>
      <c r="F199" s="77">
        <v>0</v>
      </c>
      <c r="G199" s="83">
        <v>0</v>
      </c>
      <c r="H199" s="49">
        <v>0</v>
      </c>
      <c r="I199" s="49">
        <v>0</v>
      </c>
      <c r="J199" s="49">
        <v>0</v>
      </c>
      <c r="K199" s="94"/>
      <c r="L199" s="77">
        <v>0</v>
      </c>
      <c r="M199" s="77">
        <v>0</v>
      </c>
      <c r="N199" s="77">
        <v>0</v>
      </c>
      <c r="O199" s="77">
        <v>0</v>
      </c>
      <c r="P199" s="90"/>
    </row>
    <row r="200" spans="1:16" ht="15" outlineLevel="1">
      <c r="A200" s="14">
        <f aca="true" t="shared" si="38" ref="A200:A217">+A199+1</f>
        <v>176</v>
      </c>
      <c r="B200" s="66" t="s">
        <v>185</v>
      </c>
      <c r="C200" s="83">
        <v>0</v>
      </c>
      <c r="D200" s="77">
        <v>0</v>
      </c>
      <c r="E200" s="83">
        <v>0</v>
      </c>
      <c r="F200" s="77">
        <v>0</v>
      </c>
      <c r="G200" s="83">
        <v>0</v>
      </c>
      <c r="H200" s="49">
        <v>0</v>
      </c>
      <c r="I200" s="49">
        <v>0</v>
      </c>
      <c r="J200" s="49">
        <v>0</v>
      </c>
      <c r="K200" s="94"/>
      <c r="L200" s="77">
        <v>0</v>
      </c>
      <c r="M200" s="77">
        <v>0</v>
      </c>
      <c r="N200" s="77">
        <v>0</v>
      </c>
      <c r="O200" s="77">
        <v>0</v>
      </c>
      <c r="P200" s="90"/>
    </row>
    <row r="201" spans="1:16" ht="15" outlineLevel="1">
      <c r="A201" s="14">
        <f t="shared" si="38"/>
        <v>177</v>
      </c>
      <c r="B201" s="66" t="s">
        <v>186</v>
      </c>
      <c r="C201" s="83">
        <v>0</v>
      </c>
      <c r="D201" s="77">
        <v>0</v>
      </c>
      <c r="E201" s="83">
        <v>0</v>
      </c>
      <c r="F201" s="77">
        <v>0</v>
      </c>
      <c r="G201" s="83">
        <v>0</v>
      </c>
      <c r="H201" s="49">
        <v>0</v>
      </c>
      <c r="I201" s="49">
        <v>0</v>
      </c>
      <c r="J201" s="49">
        <v>0</v>
      </c>
      <c r="K201" s="94"/>
      <c r="L201" s="77">
        <v>0</v>
      </c>
      <c r="M201" s="77">
        <v>0</v>
      </c>
      <c r="N201" s="77">
        <v>0</v>
      </c>
      <c r="O201" s="77">
        <v>0</v>
      </c>
      <c r="P201" s="90"/>
    </row>
    <row r="202" spans="1:16" ht="15" outlineLevel="1">
      <c r="A202" s="14">
        <f t="shared" si="38"/>
        <v>178</v>
      </c>
      <c r="B202" s="66" t="s">
        <v>187</v>
      </c>
      <c r="C202" s="83">
        <v>1500</v>
      </c>
      <c r="D202" s="77">
        <v>0</v>
      </c>
      <c r="E202" s="83">
        <v>1500</v>
      </c>
      <c r="F202" s="77">
        <v>0</v>
      </c>
      <c r="G202" s="83">
        <f>H202+I202+J202</f>
        <v>349.2</v>
      </c>
      <c r="H202" s="49">
        <v>0</v>
      </c>
      <c r="I202" s="49">
        <v>0</v>
      </c>
      <c r="J202" s="83">
        <v>349.2</v>
      </c>
      <c r="K202" s="94"/>
      <c r="L202" s="77">
        <v>0</v>
      </c>
      <c r="M202" s="77">
        <v>0</v>
      </c>
      <c r="N202" s="77">
        <v>0</v>
      </c>
      <c r="O202" s="77">
        <v>0</v>
      </c>
      <c r="P202" s="90"/>
    </row>
    <row r="203" spans="1:16" ht="15" outlineLevel="1">
      <c r="A203" s="14">
        <f t="shared" si="38"/>
        <v>179</v>
      </c>
      <c r="B203" s="66" t="s">
        <v>188</v>
      </c>
      <c r="C203" s="83">
        <v>0</v>
      </c>
      <c r="D203" s="77">
        <v>0</v>
      </c>
      <c r="E203" s="83">
        <v>0</v>
      </c>
      <c r="F203" s="77">
        <v>0</v>
      </c>
      <c r="G203" s="83">
        <v>0</v>
      </c>
      <c r="H203" s="83">
        <v>0</v>
      </c>
      <c r="I203" s="83">
        <v>0</v>
      </c>
      <c r="J203" s="83">
        <v>0</v>
      </c>
      <c r="K203" s="94"/>
      <c r="L203" s="77">
        <v>0</v>
      </c>
      <c r="M203" s="77">
        <v>0</v>
      </c>
      <c r="N203" s="77">
        <v>0</v>
      </c>
      <c r="O203" s="77">
        <v>0</v>
      </c>
      <c r="P203" s="90"/>
    </row>
    <row r="204" spans="1:16" ht="15" outlineLevel="1">
      <c r="A204" s="14">
        <f t="shared" si="38"/>
        <v>180</v>
      </c>
      <c r="B204" s="66" t="s">
        <v>189</v>
      </c>
      <c r="C204" s="83">
        <v>0</v>
      </c>
      <c r="D204" s="77">
        <v>0</v>
      </c>
      <c r="E204" s="83">
        <v>0</v>
      </c>
      <c r="F204" s="77">
        <v>0</v>
      </c>
      <c r="G204" s="83">
        <v>0</v>
      </c>
      <c r="H204" s="83">
        <v>0</v>
      </c>
      <c r="I204" s="83">
        <v>0</v>
      </c>
      <c r="J204" s="83">
        <v>0</v>
      </c>
      <c r="K204" s="94"/>
      <c r="L204" s="77">
        <v>0</v>
      </c>
      <c r="M204" s="77">
        <v>0</v>
      </c>
      <c r="N204" s="77">
        <v>0</v>
      </c>
      <c r="O204" s="77">
        <v>0</v>
      </c>
      <c r="P204" s="90"/>
    </row>
    <row r="205" spans="1:16" ht="15" outlineLevel="1">
      <c r="A205" s="14">
        <f t="shared" si="38"/>
        <v>181</v>
      </c>
      <c r="B205" s="66" t="s">
        <v>190</v>
      </c>
      <c r="C205" s="83">
        <v>0</v>
      </c>
      <c r="D205" s="77">
        <v>0</v>
      </c>
      <c r="E205" s="83">
        <v>0</v>
      </c>
      <c r="F205" s="77">
        <v>0</v>
      </c>
      <c r="G205" s="83">
        <v>0</v>
      </c>
      <c r="H205" s="83">
        <v>0</v>
      </c>
      <c r="I205" s="83">
        <v>0</v>
      </c>
      <c r="J205" s="83">
        <v>0</v>
      </c>
      <c r="K205" s="94"/>
      <c r="L205" s="77">
        <v>0</v>
      </c>
      <c r="M205" s="77">
        <v>0</v>
      </c>
      <c r="N205" s="77">
        <v>0</v>
      </c>
      <c r="O205" s="77">
        <v>0</v>
      </c>
      <c r="P205" s="90"/>
    </row>
    <row r="206" spans="1:16" ht="15" outlineLevel="1">
      <c r="A206" s="14">
        <f t="shared" si="38"/>
        <v>182</v>
      </c>
      <c r="B206" s="66" t="s">
        <v>191</v>
      </c>
      <c r="C206" s="83">
        <v>0</v>
      </c>
      <c r="D206" s="77">
        <v>0</v>
      </c>
      <c r="E206" s="83">
        <v>0</v>
      </c>
      <c r="F206" s="77">
        <v>0</v>
      </c>
      <c r="G206" s="83">
        <v>0</v>
      </c>
      <c r="H206" s="83">
        <v>0</v>
      </c>
      <c r="I206" s="83">
        <v>0</v>
      </c>
      <c r="J206" s="83">
        <v>0</v>
      </c>
      <c r="K206" s="94"/>
      <c r="L206" s="77">
        <v>0</v>
      </c>
      <c r="M206" s="77">
        <v>0</v>
      </c>
      <c r="N206" s="77">
        <v>0</v>
      </c>
      <c r="O206" s="77">
        <v>0</v>
      </c>
      <c r="P206" s="90"/>
    </row>
    <row r="207" spans="1:16" ht="15" outlineLevel="1">
      <c r="A207" s="14">
        <f t="shared" si="38"/>
        <v>183</v>
      </c>
      <c r="B207" s="66" t="s">
        <v>192</v>
      </c>
      <c r="C207" s="83">
        <v>0</v>
      </c>
      <c r="D207" s="77">
        <v>0</v>
      </c>
      <c r="E207" s="83">
        <v>0</v>
      </c>
      <c r="F207" s="77">
        <v>0</v>
      </c>
      <c r="G207" s="83">
        <v>0</v>
      </c>
      <c r="H207" s="83">
        <v>0</v>
      </c>
      <c r="I207" s="83">
        <v>0</v>
      </c>
      <c r="J207" s="83">
        <v>0</v>
      </c>
      <c r="K207" s="94"/>
      <c r="L207" s="77">
        <v>0</v>
      </c>
      <c r="M207" s="77">
        <v>0</v>
      </c>
      <c r="N207" s="77">
        <v>0</v>
      </c>
      <c r="O207" s="77">
        <v>0</v>
      </c>
      <c r="P207" s="90"/>
    </row>
    <row r="208" spans="1:16" ht="15" outlineLevel="1">
      <c r="A208" s="14">
        <f t="shared" si="38"/>
        <v>184</v>
      </c>
      <c r="B208" s="66" t="s">
        <v>193</v>
      </c>
      <c r="C208" s="83">
        <v>0</v>
      </c>
      <c r="D208" s="77">
        <v>0</v>
      </c>
      <c r="E208" s="83">
        <v>0</v>
      </c>
      <c r="F208" s="77">
        <v>0</v>
      </c>
      <c r="G208" s="83">
        <v>0</v>
      </c>
      <c r="H208" s="83">
        <v>0</v>
      </c>
      <c r="I208" s="83">
        <v>0</v>
      </c>
      <c r="J208" s="83">
        <v>0</v>
      </c>
      <c r="K208" s="94"/>
      <c r="L208" s="77">
        <v>0</v>
      </c>
      <c r="M208" s="77">
        <v>0</v>
      </c>
      <c r="N208" s="77">
        <v>0</v>
      </c>
      <c r="O208" s="77">
        <v>0</v>
      </c>
      <c r="P208" s="90"/>
    </row>
    <row r="209" spans="1:16" ht="15" outlineLevel="1">
      <c r="A209" s="14">
        <f t="shared" si="38"/>
        <v>185</v>
      </c>
      <c r="B209" s="66" t="s">
        <v>194</v>
      </c>
      <c r="C209" s="83">
        <v>0</v>
      </c>
      <c r="D209" s="77">
        <v>0</v>
      </c>
      <c r="E209" s="83">
        <v>0</v>
      </c>
      <c r="F209" s="77">
        <v>0</v>
      </c>
      <c r="G209" s="83">
        <v>0</v>
      </c>
      <c r="H209" s="83">
        <v>0</v>
      </c>
      <c r="I209" s="83">
        <v>0</v>
      </c>
      <c r="J209" s="83">
        <v>0</v>
      </c>
      <c r="K209" s="94"/>
      <c r="L209" s="77">
        <v>0</v>
      </c>
      <c r="M209" s="77">
        <v>0</v>
      </c>
      <c r="N209" s="77">
        <v>0</v>
      </c>
      <c r="O209" s="77">
        <v>0</v>
      </c>
      <c r="P209" s="90"/>
    </row>
    <row r="210" spans="1:16" ht="15" outlineLevel="1">
      <c r="A210" s="14">
        <f t="shared" si="38"/>
        <v>186</v>
      </c>
      <c r="B210" s="66" t="s">
        <v>195</v>
      </c>
      <c r="C210" s="83">
        <v>0</v>
      </c>
      <c r="D210" s="77">
        <v>0</v>
      </c>
      <c r="E210" s="83">
        <v>0</v>
      </c>
      <c r="F210" s="77">
        <v>0</v>
      </c>
      <c r="G210" s="83">
        <v>0</v>
      </c>
      <c r="H210" s="83">
        <v>0</v>
      </c>
      <c r="I210" s="83">
        <v>0</v>
      </c>
      <c r="J210" s="83">
        <v>0</v>
      </c>
      <c r="K210" s="94"/>
      <c r="L210" s="77">
        <v>0</v>
      </c>
      <c r="M210" s="77">
        <v>0</v>
      </c>
      <c r="N210" s="77">
        <v>0</v>
      </c>
      <c r="O210" s="77">
        <v>0</v>
      </c>
      <c r="P210" s="90"/>
    </row>
    <row r="211" spans="1:16" ht="15" outlineLevel="1">
      <c r="A211" s="14">
        <f t="shared" si="38"/>
        <v>187</v>
      </c>
      <c r="B211" s="66" t="s">
        <v>196</v>
      </c>
      <c r="C211" s="83">
        <v>0</v>
      </c>
      <c r="D211" s="77">
        <v>0</v>
      </c>
      <c r="E211" s="83">
        <v>0</v>
      </c>
      <c r="F211" s="77">
        <v>0</v>
      </c>
      <c r="G211" s="83">
        <v>0</v>
      </c>
      <c r="H211" s="83">
        <v>0</v>
      </c>
      <c r="I211" s="83">
        <v>0</v>
      </c>
      <c r="J211" s="83">
        <v>0</v>
      </c>
      <c r="K211" s="94"/>
      <c r="L211" s="77">
        <v>0</v>
      </c>
      <c r="M211" s="77">
        <v>0</v>
      </c>
      <c r="N211" s="77">
        <v>0</v>
      </c>
      <c r="O211" s="77">
        <v>0</v>
      </c>
      <c r="P211" s="90"/>
    </row>
    <row r="212" spans="1:16" ht="15" outlineLevel="1">
      <c r="A212" s="14">
        <f t="shared" si="38"/>
        <v>188</v>
      </c>
      <c r="B212" s="66" t="s">
        <v>197</v>
      </c>
      <c r="C212" s="83">
        <v>0</v>
      </c>
      <c r="D212" s="77">
        <v>0</v>
      </c>
      <c r="E212" s="83">
        <v>0</v>
      </c>
      <c r="F212" s="77">
        <v>0</v>
      </c>
      <c r="G212" s="83">
        <v>0</v>
      </c>
      <c r="H212" s="83">
        <v>0</v>
      </c>
      <c r="I212" s="83">
        <v>0</v>
      </c>
      <c r="J212" s="83">
        <v>0</v>
      </c>
      <c r="K212" s="94"/>
      <c r="L212" s="77">
        <v>0</v>
      </c>
      <c r="M212" s="77">
        <v>0</v>
      </c>
      <c r="N212" s="77">
        <v>0</v>
      </c>
      <c r="O212" s="77">
        <v>0</v>
      </c>
      <c r="P212" s="90"/>
    </row>
    <row r="213" spans="1:16" ht="15" outlineLevel="1">
      <c r="A213" s="14">
        <f t="shared" si="38"/>
        <v>189</v>
      </c>
      <c r="B213" s="66" t="s">
        <v>198</v>
      </c>
      <c r="C213" s="83">
        <v>0</v>
      </c>
      <c r="D213" s="77">
        <v>0</v>
      </c>
      <c r="E213" s="83">
        <v>0</v>
      </c>
      <c r="F213" s="77">
        <v>0</v>
      </c>
      <c r="G213" s="83">
        <v>0</v>
      </c>
      <c r="H213" s="83">
        <v>0</v>
      </c>
      <c r="I213" s="83">
        <v>0</v>
      </c>
      <c r="J213" s="83">
        <v>0</v>
      </c>
      <c r="K213" s="94"/>
      <c r="L213" s="77">
        <v>0</v>
      </c>
      <c r="M213" s="77">
        <v>0</v>
      </c>
      <c r="N213" s="77">
        <v>0</v>
      </c>
      <c r="O213" s="77">
        <v>0</v>
      </c>
      <c r="P213" s="90"/>
    </row>
    <row r="214" spans="1:16" ht="15" outlineLevel="1">
      <c r="A214" s="14">
        <f t="shared" si="38"/>
        <v>190</v>
      </c>
      <c r="B214" s="66" t="s">
        <v>199</v>
      </c>
      <c r="C214" s="83">
        <v>0</v>
      </c>
      <c r="D214" s="77">
        <v>0</v>
      </c>
      <c r="E214" s="83">
        <v>0</v>
      </c>
      <c r="F214" s="77">
        <v>0</v>
      </c>
      <c r="G214" s="83">
        <v>0</v>
      </c>
      <c r="H214" s="83">
        <v>0</v>
      </c>
      <c r="I214" s="83">
        <v>0</v>
      </c>
      <c r="J214" s="83">
        <v>0</v>
      </c>
      <c r="K214" s="94"/>
      <c r="L214" s="77">
        <v>0</v>
      </c>
      <c r="M214" s="77">
        <v>0</v>
      </c>
      <c r="N214" s="77">
        <v>0</v>
      </c>
      <c r="O214" s="77">
        <v>0</v>
      </c>
      <c r="P214" s="90"/>
    </row>
    <row r="215" spans="1:16" ht="15" outlineLevel="1">
      <c r="A215" s="14">
        <f t="shared" si="38"/>
        <v>191</v>
      </c>
      <c r="B215" s="66" t="s">
        <v>200</v>
      </c>
      <c r="C215" s="83">
        <v>0</v>
      </c>
      <c r="D215" s="77">
        <v>0</v>
      </c>
      <c r="E215" s="83">
        <v>0</v>
      </c>
      <c r="F215" s="77">
        <v>0</v>
      </c>
      <c r="G215" s="83">
        <v>0</v>
      </c>
      <c r="H215" s="83">
        <v>0</v>
      </c>
      <c r="I215" s="83">
        <v>0</v>
      </c>
      <c r="J215" s="83">
        <v>0</v>
      </c>
      <c r="K215" s="94"/>
      <c r="L215" s="77">
        <v>0</v>
      </c>
      <c r="M215" s="77">
        <v>0</v>
      </c>
      <c r="N215" s="77">
        <v>0</v>
      </c>
      <c r="O215" s="77">
        <v>0</v>
      </c>
      <c r="P215" s="90"/>
    </row>
    <row r="216" spans="1:16" ht="15" outlineLevel="1">
      <c r="A216" s="14">
        <f t="shared" si="38"/>
        <v>192</v>
      </c>
      <c r="B216" s="66" t="s">
        <v>201</v>
      </c>
      <c r="C216" s="83">
        <v>0</v>
      </c>
      <c r="D216" s="77">
        <v>0</v>
      </c>
      <c r="E216" s="83">
        <v>0</v>
      </c>
      <c r="F216" s="77">
        <v>0</v>
      </c>
      <c r="G216" s="83">
        <v>0</v>
      </c>
      <c r="H216" s="83">
        <v>0</v>
      </c>
      <c r="I216" s="83">
        <v>0</v>
      </c>
      <c r="J216" s="83">
        <v>0</v>
      </c>
      <c r="K216" s="94"/>
      <c r="L216" s="77">
        <v>0</v>
      </c>
      <c r="M216" s="77">
        <v>0</v>
      </c>
      <c r="N216" s="77">
        <v>0</v>
      </c>
      <c r="O216" s="77">
        <v>0</v>
      </c>
      <c r="P216" s="90"/>
    </row>
    <row r="217" spans="1:16" ht="15" outlineLevel="1">
      <c r="A217" s="14">
        <f t="shared" si="38"/>
        <v>193</v>
      </c>
      <c r="B217" s="66" t="s">
        <v>202</v>
      </c>
      <c r="C217" s="83">
        <v>0</v>
      </c>
      <c r="D217" s="77">
        <v>0</v>
      </c>
      <c r="E217" s="83">
        <v>0</v>
      </c>
      <c r="F217" s="77">
        <v>0</v>
      </c>
      <c r="G217" s="83">
        <v>0</v>
      </c>
      <c r="H217" s="83">
        <v>0</v>
      </c>
      <c r="I217" s="83">
        <v>0</v>
      </c>
      <c r="J217" s="83">
        <v>0</v>
      </c>
      <c r="K217" s="94"/>
      <c r="L217" s="77">
        <v>0</v>
      </c>
      <c r="M217" s="77">
        <v>0</v>
      </c>
      <c r="N217" s="77">
        <v>0</v>
      </c>
      <c r="O217" s="77">
        <v>0</v>
      </c>
      <c r="P217" s="90"/>
    </row>
    <row r="218" spans="1:16" ht="15">
      <c r="A218" s="17">
        <v>13</v>
      </c>
      <c r="B218" s="63" t="s">
        <v>203</v>
      </c>
      <c r="C218" s="5">
        <f>SUM(C219:C232)</f>
        <v>109074</v>
      </c>
      <c r="D218" s="5">
        <f aca="true" t="shared" si="39" ref="D218:L218">SUM(D219:D232)</f>
        <v>2000</v>
      </c>
      <c r="E218" s="5">
        <f t="shared" si="39"/>
        <v>109074</v>
      </c>
      <c r="F218" s="5">
        <f t="shared" si="39"/>
        <v>2000</v>
      </c>
      <c r="G218" s="5">
        <f t="shared" si="39"/>
        <v>19789</v>
      </c>
      <c r="H218" s="5">
        <f t="shared" si="39"/>
        <v>442</v>
      </c>
      <c r="I218" s="5">
        <f t="shared" si="39"/>
        <v>3058</v>
      </c>
      <c r="J218" s="5">
        <f t="shared" si="39"/>
        <v>16289</v>
      </c>
      <c r="K218" s="5">
        <f t="shared" si="39"/>
        <v>0</v>
      </c>
      <c r="L218" s="5">
        <f t="shared" si="39"/>
        <v>49344.88</v>
      </c>
      <c r="M218" s="5">
        <f>SUM(M219:M232)</f>
        <v>0</v>
      </c>
      <c r="N218" s="5">
        <f>SUM(N219:N232)</f>
        <v>9655.28</v>
      </c>
      <c r="O218" s="5">
        <f>SUM(O219:O232)</f>
        <v>39689.6</v>
      </c>
      <c r="P218" s="26">
        <f>SUM(P219:P232)</f>
        <v>0</v>
      </c>
    </row>
    <row r="219" spans="1:16" ht="18.75" customHeight="1" outlineLevel="1">
      <c r="A219" s="14">
        <f>+A217+1</f>
        <v>194</v>
      </c>
      <c r="B219" s="58" t="s">
        <v>11</v>
      </c>
      <c r="C219" s="80">
        <v>60000</v>
      </c>
      <c r="D219" s="80">
        <v>0</v>
      </c>
      <c r="E219" s="80">
        <v>60000</v>
      </c>
      <c r="F219" s="80">
        <v>0</v>
      </c>
      <c r="G219" s="80">
        <f>H219+J219+I219</f>
        <v>15519</v>
      </c>
      <c r="H219" s="80">
        <v>0</v>
      </c>
      <c r="I219" s="80">
        <v>0</v>
      </c>
      <c r="J219" s="80">
        <v>15519</v>
      </c>
      <c r="K219" s="94" t="s">
        <v>732</v>
      </c>
      <c r="L219" s="77">
        <f>M219+N219+O219</f>
        <v>49344.88</v>
      </c>
      <c r="M219" s="77">
        <v>0</v>
      </c>
      <c r="N219" s="77">
        <v>9655.28</v>
      </c>
      <c r="O219" s="77">
        <f>35333.6+4356</f>
        <v>39689.6</v>
      </c>
      <c r="P219" s="91" t="s">
        <v>732</v>
      </c>
    </row>
    <row r="220" spans="1:16" ht="15" outlineLevel="1">
      <c r="A220" s="14">
        <f>+A219+1</f>
        <v>195</v>
      </c>
      <c r="B220" s="58" t="s">
        <v>204</v>
      </c>
      <c r="C220" s="80">
        <v>6000</v>
      </c>
      <c r="D220" s="80">
        <v>0</v>
      </c>
      <c r="E220" s="80">
        <v>6000</v>
      </c>
      <c r="F220" s="80">
        <v>0</v>
      </c>
      <c r="G220" s="80">
        <f aca="true" t="shared" si="40" ref="G220:G232">H220+J220+I220</f>
        <v>0</v>
      </c>
      <c r="H220" s="80">
        <v>0</v>
      </c>
      <c r="I220" s="80">
        <v>0</v>
      </c>
      <c r="J220" s="80">
        <v>0</v>
      </c>
      <c r="K220" s="94"/>
      <c r="L220" s="77">
        <f aca="true" t="shared" si="41" ref="L220:L232">M220+N220+O220</f>
        <v>0</v>
      </c>
      <c r="M220" s="80">
        <v>0</v>
      </c>
      <c r="N220" s="80">
        <v>0</v>
      </c>
      <c r="O220" s="80">
        <v>0</v>
      </c>
      <c r="P220" s="91"/>
    </row>
    <row r="221" spans="1:16" ht="15" outlineLevel="1">
      <c r="A221" s="14">
        <f aca="true" t="shared" si="42" ref="A221:A232">+A220+1</f>
        <v>196</v>
      </c>
      <c r="B221" s="58" t="s">
        <v>205</v>
      </c>
      <c r="C221" s="80">
        <v>0</v>
      </c>
      <c r="D221" s="80">
        <v>0</v>
      </c>
      <c r="E221" s="80">
        <v>0</v>
      </c>
      <c r="F221" s="80">
        <v>0</v>
      </c>
      <c r="G221" s="80">
        <f t="shared" si="40"/>
        <v>0</v>
      </c>
      <c r="H221" s="80">
        <v>0</v>
      </c>
      <c r="I221" s="80">
        <v>0</v>
      </c>
      <c r="J221" s="80">
        <v>0</v>
      </c>
      <c r="K221" s="94"/>
      <c r="L221" s="77">
        <f t="shared" si="41"/>
        <v>0</v>
      </c>
      <c r="M221" s="80">
        <v>0</v>
      </c>
      <c r="N221" s="80">
        <v>0</v>
      </c>
      <c r="O221" s="80">
        <v>0</v>
      </c>
      <c r="P221" s="91"/>
    </row>
    <row r="222" spans="1:16" ht="15" outlineLevel="1">
      <c r="A222" s="14">
        <f t="shared" si="42"/>
        <v>197</v>
      </c>
      <c r="B222" s="66" t="s">
        <v>206</v>
      </c>
      <c r="C222" s="80">
        <v>3000</v>
      </c>
      <c r="D222" s="80">
        <v>0</v>
      </c>
      <c r="E222" s="80">
        <v>3000</v>
      </c>
      <c r="F222" s="80">
        <v>0</v>
      </c>
      <c r="G222" s="80">
        <f t="shared" si="40"/>
        <v>0</v>
      </c>
      <c r="H222" s="80">
        <v>0</v>
      </c>
      <c r="I222" s="80">
        <v>0</v>
      </c>
      <c r="J222" s="80">
        <v>0</v>
      </c>
      <c r="K222" s="94"/>
      <c r="L222" s="77">
        <f t="shared" si="41"/>
        <v>0</v>
      </c>
      <c r="M222" s="80">
        <v>0</v>
      </c>
      <c r="N222" s="80">
        <v>0</v>
      </c>
      <c r="O222" s="80">
        <v>0</v>
      </c>
      <c r="P222" s="91"/>
    </row>
    <row r="223" spans="1:16" ht="15" outlineLevel="1">
      <c r="A223" s="14">
        <f t="shared" si="42"/>
        <v>198</v>
      </c>
      <c r="B223" s="66" t="s">
        <v>207</v>
      </c>
      <c r="C223" s="80">
        <v>0</v>
      </c>
      <c r="D223" s="80">
        <v>0</v>
      </c>
      <c r="E223" s="80">
        <v>0</v>
      </c>
      <c r="F223" s="80">
        <v>0</v>
      </c>
      <c r="G223" s="80">
        <f t="shared" si="40"/>
        <v>0</v>
      </c>
      <c r="H223" s="80">
        <v>0</v>
      </c>
      <c r="I223" s="80">
        <v>0</v>
      </c>
      <c r="J223" s="80">
        <v>0</v>
      </c>
      <c r="K223" s="94"/>
      <c r="L223" s="77">
        <f t="shared" si="41"/>
        <v>0</v>
      </c>
      <c r="M223" s="80">
        <v>0</v>
      </c>
      <c r="N223" s="80">
        <v>0</v>
      </c>
      <c r="O223" s="80">
        <v>0</v>
      </c>
      <c r="P223" s="91"/>
    </row>
    <row r="224" spans="1:16" ht="15" outlineLevel="1">
      <c r="A224" s="14">
        <f t="shared" si="42"/>
        <v>199</v>
      </c>
      <c r="B224" s="66" t="s">
        <v>208</v>
      </c>
      <c r="C224" s="80">
        <v>4500</v>
      </c>
      <c r="D224" s="80">
        <v>0</v>
      </c>
      <c r="E224" s="80">
        <v>4500</v>
      </c>
      <c r="F224" s="80">
        <v>0</v>
      </c>
      <c r="G224" s="80">
        <f t="shared" si="40"/>
        <v>0</v>
      </c>
      <c r="H224" s="80">
        <v>0</v>
      </c>
      <c r="I224" s="80">
        <v>0</v>
      </c>
      <c r="J224" s="80">
        <v>0</v>
      </c>
      <c r="K224" s="94"/>
      <c r="L224" s="77">
        <f t="shared" si="41"/>
        <v>0</v>
      </c>
      <c r="M224" s="77">
        <v>0</v>
      </c>
      <c r="N224" s="77">
        <v>0</v>
      </c>
      <c r="O224" s="77">
        <v>0</v>
      </c>
      <c r="P224" s="91"/>
    </row>
    <row r="225" spans="1:16" ht="15" outlineLevel="1">
      <c r="A225" s="14">
        <f t="shared" si="42"/>
        <v>200</v>
      </c>
      <c r="B225" s="66" t="s">
        <v>209</v>
      </c>
      <c r="C225" s="80">
        <v>4000</v>
      </c>
      <c r="D225" s="80">
        <v>0</v>
      </c>
      <c r="E225" s="80">
        <v>4000</v>
      </c>
      <c r="F225" s="80">
        <v>0</v>
      </c>
      <c r="G225" s="80">
        <f t="shared" si="40"/>
        <v>0</v>
      </c>
      <c r="H225" s="80">
        <v>0</v>
      </c>
      <c r="I225" s="80">
        <v>0</v>
      </c>
      <c r="J225" s="80">
        <v>0</v>
      </c>
      <c r="K225" s="94"/>
      <c r="L225" s="77">
        <f t="shared" si="41"/>
        <v>0</v>
      </c>
      <c r="M225" s="77">
        <v>0</v>
      </c>
      <c r="N225" s="77">
        <v>0</v>
      </c>
      <c r="O225" s="77">
        <v>0</v>
      </c>
      <c r="P225" s="91"/>
    </row>
    <row r="226" spans="1:16" ht="15" outlineLevel="1">
      <c r="A226" s="14">
        <f t="shared" si="42"/>
        <v>201</v>
      </c>
      <c r="B226" s="66" t="s">
        <v>210</v>
      </c>
      <c r="C226" s="80">
        <v>5574</v>
      </c>
      <c r="D226" s="80">
        <v>0</v>
      </c>
      <c r="E226" s="80">
        <v>5574</v>
      </c>
      <c r="F226" s="80">
        <v>0</v>
      </c>
      <c r="G226" s="80">
        <f t="shared" si="40"/>
        <v>1238.7</v>
      </c>
      <c r="H226" s="80">
        <v>340</v>
      </c>
      <c r="I226" s="80">
        <v>898.7</v>
      </c>
      <c r="J226" s="80">
        <v>0</v>
      </c>
      <c r="K226" s="94"/>
      <c r="L226" s="77">
        <f t="shared" si="41"/>
        <v>0</v>
      </c>
      <c r="M226" s="77">
        <v>0</v>
      </c>
      <c r="N226" s="77">
        <v>0</v>
      </c>
      <c r="O226" s="77">
        <v>0</v>
      </c>
      <c r="P226" s="91"/>
    </row>
    <row r="227" spans="1:16" ht="15" outlineLevel="1">
      <c r="A227" s="14">
        <f t="shared" si="42"/>
        <v>202</v>
      </c>
      <c r="B227" s="66" t="s">
        <v>211</v>
      </c>
      <c r="C227" s="80">
        <v>0</v>
      </c>
      <c r="D227" s="80">
        <v>2000</v>
      </c>
      <c r="E227" s="80">
        <v>0</v>
      </c>
      <c r="F227" s="80">
        <v>2000</v>
      </c>
      <c r="G227" s="80">
        <f t="shared" si="40"/>
        <v>0</v>
      </c>
      <c r="H227" s="80">
        <v>0</v>
      </c>
      <c r="I227" s="80">
        <v>0</v>
      </c>
      <c r="J227" s="80">
        <v>0</v>
      </c>
      <c r="K227" s="94"/>
      <c r="L227" s="77">
        <f t="shared" si="41"/>
        <v>0</v>
      </c>
      <c r="M227" s="80">
        <v>0</v>
      </c>
      <c r="N227" s="80">
        <v>0</v>
      </c>
      <c r="O227" s="80">
        <v>0</v>
      </c>
      <c r="P227" s="91"/>
    </row>
    <row r="228" spans="1:16" ht="15" outlineLevel="1">
      <c r="A228" s="14">
        <f t="shared" si="42"/>
        <v>203</v>
      </c>
      <c r="B228" s="66" t="s">
        <v>212</v>
      </c>
      <c r="C228" s="80">
        <v>6000</v>
      </c>
      <c r="D228" s="80"/>
      <c r="E228" s="80">
        <v>6000</v>
      </c>
      <c r="F228" s="80"/>
      <c r="G228" s="80">
        <f t="shared" si="40"/>
        <v>980.3</v>
      </c>
      <c r="H228" s="80">
        <v>0</v>
      </c>
      <c r="I228" s="80">
        <v>640.3</v>
      </c>
      <c r="J228" s="80">
        <v>340</v>
      </c>
      <c r="K228" s="94"/>
      <c r="L228" s="77">
        <f t="shared" si="41"/>
        <v>0</v>
      </c>
      <c r="M228" s="77">
        <v>0</v>
      </c>
      <c r="N228" s="77">
        <v>0</v>
      </c>
      <c r="O228" s="77">
        <v>0</v>
      </c>
      <c r="P228" s="91"/>
    </row>
    <row r="229" spans="1:16" ht="15" outlineLevel="1">
      <c r="A229" s="14">
        <f t="shared" si="42"/>
        <v>204</v>
      </c>
      <c r="B229" s="66" t="s">
        <v>213</v>
      </c>
      <c r="C229" s="80">
        <v>9000</v>
      </c>
      <c r="D229" s="80">
        <v>0</v>
      </c>
      <c r="E229" s="80">
        <v>9000</v>
      </c>
      <c r="F229" s="80">
        <v>0</v>
      </c>
      <c r="G229" s="80">
        <f t="shared" si="40"/>
        <v>2051</v>
      </c>
      <c r="H229" s="80">
        <v>102</v>
      </c>
      <c r="I229" s="80">
        <v>1519</v>
      </c>
      <c r="J229" s="80">
        <v>430</v>
      </c>
      <c r="K229" s="94"/>
      <c r="L229" s="77">
        <f t="shared" si="41"/>
        <v>0</v>
      </c>
      <c r="M229" s="77">
        <v>0</v>
      </c>
      <c r="N229" s="77">
        <v>0</v>
      </c>
      <c r="O229" s="77">
        <v>0</v>
      </c>
      <c r="P229" s="91"/>
    </row>
    <row r="230" spans="1:16" ht="15" outlineLevel="1">
      <c r="A230" s="14">
        <f t="shared" si="42"/>
        <v>205</v>
      </c>
      <c r="B230" s="66" t="s">
        <v>214</v>
      </c>
      <c r="C230" s="80">
        <v>4000</v>
      </c>
      <c r="D230" s="80">
        <v>0</v>
      </c>
      <c r="E230" s="80">
        <v>4000</v>
      </c>
      <c r="F230" s="80">
        <v>0</v>
      </c>
      <c r="G230" s="80">
        <f t="shared" si="40"/>
        <v>0</v>
      </c>
      <c r="H230" s="80">
        <v>0</v>
      </c>
      <c r="I230" s="80">
        <v>0</v>
      </c>
      <c r="J230" s="80">
        <v>0</v>
      </c>
      <c r="K230" s="94"/>
      <c r="L230" s="77">
        <f t="shared" si="41"/>
        <v>0</v>
      </c>
      <c r="M230" s="77">
        <v>0</v>
      </c>
      <c r="N230" s="77">
        <v>0</v>
      </c>
      <c r="O230" s="77">
        <v>0</v>
      </c>
      <c r="P230" s="91"/>
    </row>
    <row r="231" spans="1:16" ht="15" outlineLevel="1">
      <c r="A231" s="14">
        <f t="shared" si="42"/>
        <v>206</v>
      </c>
      <c r="B231" s="66" t="s">
        <v>215</v>
      </c>
      <c r="C231" s="80">
        <v>3000</v>
      </c>
      <c r="D231" s="80">
        <v>0</v>
      </c>
      <c r="E231" s="80">
        <v>3000</v>
      </c>
      <c r="F231" s="80">
        <v>0</v>
      </c>
      <c r="G231" s="80">
        <f t="shared" si="40"/>
        <v>0</v>
      </c>
      <c r="H231" s="80">
        <v>0</v>
      </c>
      <c r="I231" s="80">
        <v>0</v>
      </c>
      <c r="J231" s="80">
        <v>0</v>
      </c>
      <c r="K231" s="94"/>
      <c r="L231" s="77">
        <f t="shared" si="41"/>
        <v>0</v>
      </c>
      <c r="M231" s="77">
        <v>0</v>
      </c>
      <c r="N231" s="77">
        <v>0</v>
      </c>
      <c r="O231" s="77">
        <v>0</v>
      </c>
      <c r="P231" s="91"/>
    </row>
    <row r="232" spans="1:16" ht="15" outlineLevel="1">
      <c r="A232" s="14">
        <f t="shared" si="42"/>
        <v>207</v>
      </c>
      <c r="B232" s="66" t="s">
        <v>216</v>
      </c>
      <c r="C232" s="80">
        <v>4000</v>
      </c>
      <c r="D232" s="80">
        <v>0</v>
      </c>
      <c r="E232" s="80">
        <v>4000</v>
      </c>
      <c r="F232" s="80">
        <v>0</v>
      </c>
      <c r="G232" s="80">
        <f t="shared" si="40"/>
        <v>0</v>
      </c>
      <c r="H232" s="80">
        <v>0</v>
      </c>
      <c r="I232" s="80">
        <v>0</v>
      </c>
      <c r="J232" s="80">
        <v>0</v>
      </c>
      <c r="K232" s="94"/>
      <c r="L232" s="77">
        <f t="shared" si="41"/>
        <v>0</v>
      </c>
      <c r="M232" s="80">
        <v>0</v>
      </c>
      <c r="N232" s="80">
        <v>0</v>
      </c>
      <c r="O232" s="80">
        <v>0</v>
      </c>
      <c r="P232" s="91"/>
    </row>
    <row r="233" spans="1:16" ht="15">
      <c r="A233" s="17">
        <v>14</v>
      </c>
      <c r="B233" s="63" t="s">
        <v>217</v>
      </c>
      <c r="C233" s="5">
        <f>SUM(C234:C246)</f>
        <v>0</v>
      </c>
      <c r="D233" s="5">
        <f>SUM(D234:D246)</f>
        <v>0</v>
      </c>
      <c r="E233" s="5">
        <f>SUM(E234:E246)</f>
        <v>0</v>
      </c>
      <c r="F233" s="5">
        <f>SUM(F234:F246)</f>
        <v>0</v>
      </c>
      <c r="G233" s="5">
        <f>SUM(G234:G247)</f>
        <v>0</v>
      </c>
      <c r="H233" s="5">
        <f>SUM(H234:H247)</f>
        <v>0</v>
      </c>
      <c r="I233" s="5">
        <f>SUM(I234:I247)</f>
        <v>0</v>
      </c>
      <c r="J233" s="5">
        <f>SUM(J234:J247)</f>
        <v>0</v>
      </c>
      <c r="K233" s="5">
        <f>SUM(K234:K247)</f>
        <v>0</v>
      </c>
      <c r="L233" s="5">
        <f>SUM(L234:L246)</f>
        <v>3382</v>
      </c>
      <c r="M233" s="5">
        <f>SUM(M234:M246)</f>
        <v>0</v>
      </c>
      <c r="N233" s="5">
        <f>SUM(N234:N246)</f>
        <v>782</v>
      </c>
      <c r="O233" s="5">
        <f>SUM(O234:O246)</f>
        <v>2600</v>
      </c>
      <c r="P233" s="26">
        <f>SUM(P234:P246)</f>
        <v>0</v>
      </c>
    </row>
    <row r="234" spans="1:16" ht="18.75" customHeight="1" outlineLevel="1">
      <c r="A234" s="14">
        <f>+A232+1</f>
        <v>208</v>
      </c>
      <c r="B234" s="58" t="s">
        <v>218</v>
      </c>
      <c r="C234" s="77">
        <v>0</v>
      </c>
      <c r="D234" s="48">
        <v>0</v>
      </c>
      <c r="E234" s="48">
        <v>0</v>
      </c>
      <c r="F234" s="48">
        <v>0</v>
      </c>
      <c r="G234" s="77">
        <v>0</v>
      </c>
      <c r="H234" s="77">
        <v>0</v>
      </c>
      <c r="I234" s="77">
        <v>0</v>
      </c>
      <c r="J234" s="77">
        <v>0</v>
      </c>
      <c r="K234" s="95" t="s">
        <v>732</v>
      </c>
      <c r="L234" s="83">
        <f>+N234+O234</f>
        <v>3382</v>
      </c>
      <c r="M234" s="77">
        <v>0</v>
      </c>
      <c r="N234" s="83">
        <v>782</v>
      </c>
      <c r="O234" s="84">
        <v>2600</v>
      </c>
      <c r="P234" s="90" t="s">
        <v>732</v>
      </c>
    </row>
    <row r="235" spans="1:16" ht="15" outlineLevel="1">
      <c r="A235" s="14">
        <f aca="true" t="shared" si="43" ref="A235:A246">+A234+1</f>
        <v>209</v>
      </c>
      <c r="B235" s="59" t="s">
        <v>219</v>
      </c>
      <c r="C235" s="77">
        <v>0</v>
      </c>
      <c r="D235" s="48">
        <v>0</v>
      </c>
      <c r="E235" s="48">
        <v>0</v>
      </c>
      <c r="F235" s="48">
        <v>0</v>
      </c>
      <c r="G235" s="77">
        <v>0</v>
      </c>
      <c r="H235" s="77">
        <v>0</v>
      </c>
      <c r="I235" s="77">
        <v>0</v>
      </c>
      <c r="J235" s="77">
        <v>0</v>
      </c>
      <c r="K235" s="95"/>
      <c r="L235" s="77">
        <v>0</v>
      </c>
      <c r="M235" s="77">
        <v>0</v>
      </c>
      <c r="N235" s="77">
        <v>0</v>
      </c>
      <c r="O235" s="77">
        <v>0</v>
      </c>
      <c r="P235" s="90"/>
    </row>
    <row r="236" spans="1:16" ht="15" outlineLevel="1">
      <c r="A236" s="14">
        <f t="shared" si="43"/>
        <v>210</v>
      </c>
      <c r="B236" s="59" t="s">
        <v>220</v>
      </c>
      <c r="C236" s="77">
        <v>0</v>
      </c>
      <c r="D236" s="48">
        <v>0</v>
      </c>
      <c r="E236" s="48">
        <v>0</v>
      </c>
      <c r="F236" s="48">
        <v>0</v>
      </c>
      <c r="G236" s="77">
        <v>0</v>
      </c>
      <c r="H236" s="77">
        <v>0</v>
      </c>
      <c r="I236" s="77">
        <v>0</v>
      </c>
      <c r="J236" s="77">
        <v>0</v>
      </c>
      <c r="K236" s="94"/>
      <c r="L236" s="77">
        <v>0</v>
      </c>
      <c r="M236" s="77">
        <v>0</v>
      </c>
      <c r="N236" s="77">
        <v>0</v>
      </c>
      <c r="O236" s="77">
        <v>0</v>
      </c>
      <c r="P236" s="90"/>
    </row>
    <row r="237" spans="1:16" ht="15" outlineLevel="1">
      <c r="A237" s="14">
        <f t="shared" si="43"/>
        <v>211</v>
      </c>
      <c r="B237" s="59" t="s">
        <v>221</v>
      </c>
      <c r="C237" s="77">
        <v>0</v>
      </c>
      <c r="D237" s="48">
        <v>0</v>
      </c>
      <c r="E237" s="48">
        <v>0</v>
      </c>
      <c r="F237" s="48">
        <v>0</v>
      </c>
      <c r="G237" s="77">
        <v>0</v>
      </c>
      <c r="H237" s="77">
        <v>0</v>
      </c>
      <c r="I237" s="77">
        <v>0</v>
      </c>
      <c r="J237" s="77">
        <v>0</v>
      </c>
      <c r="K237" s="94"/>
      <c r="L237" s="77">
        <v>0</v>
      </c>
      <c r="M237" s="77">
        <v>0</v>
      </c>
      <c r="N237" s="77">
        <v>0</v>
      </c>
      <c r="O237" s="77">
        <v>0</v>
      </c>
      <c r="P237" s="90"/>
    </row>
    <row r="238" spans="1:16" ht="15" outlineLevel="1">
      <c r="A238" s="14">
        <f t="shared" si="43"/>
        <v>212</v>
      </c>
      <c r="B238" s="59" t="s">
        <v>222</v>
      </c>
      <c r="C238" s="77">
        <v>0</v>
      </c>
      <c r="D238" s="48">
        <v>0</v>
      </c>
      <c r="E238" s="48">
        <v>0</v>
      </c>
      <c r="F238" s="48">
        <v>0</v>
      </c>
      <c r="G238" s="77">
        <v>0</v>
      </c>
      <c r="H238" s="77">
        <v>0</v>
      </c>
      <c r="I238" s="77">
        <v>0</v>
      </c>
      <c r="J238" s="77">
        <v>0</v>
      </c>
      <c r="K238" s="94"/>
      <c r="L238" s="77">
        <v>0</v>
      </c>
      <c r="M238" s="77">
        <v>0</v>
      </c>
      <c r="N238" s="77">
        <v>0</v>
      </c>
      <c r="O238" s="77">
        <v>0</v>
      </c>
      <c r="P238" s="90"/>
    </row>
    <row r="239" spans="1:16" ht="15" outlineLevel="1">
      <c r="A239" s="14">
        <f t="shared" si="43"/>
        <v>213</v>
      </c>
      <c r="B239" s="59" t="s">
        <v>223</v>
      </c>
      <c r="C239" s="77">
        <v>0</v>
      </c>
      <c r="D239" s="48">
        <v>0</v>
      </c>
      <c r="E239" s="48">
        <v>0</v>
      </c>
      <c r="F239" s="48">
        <v>0</v>
      </c>
      <c r="G239" s="77">
        <v>0</v>
      </c>
      <c r="H239" s="77">
        <v>0</v>
      </c>
      <c r="I239" s="77">
        <v>0</v>
      </c>
      <c r="J239" s="77">
        <v>0</v>
      </c>
      <c r="K239" s="94"/>
      <c r="L239" s="77">
        <v>0</v>
      </c>
      <c r="M239" s="77">
        <v>0</v>
      </c>
      <c r="N239" s="77">
        <v>0</v>
      </c>
      <c r="O239" s="77">
        <v>0</v>
      </c>
      <c r="P239" s="90"/>
    </row>
    <row r="240" spans="1:16" ht="15" outlineLevel="1">
      <c r="A240" s="14">
        <f t="shared" si="43"/>
        <v>214</v>
      </c>
      <c r="B240" s="59" t="s">
        <v>224</v>
      </c>
      <c r="C240" s="77">
        <v>0</v>
      </c>
      <c r="D240" s="48">
        <v>0</v>
      </c>
      <c r="E240" s="48">
        <v>0</v>
      </c>
      <c r="F240" s="48">
        <v>0</v>
      </c>
      <c r="G240" s="77">
        <v>0</v>
      </c>
      <c r="H240" s="77">
        <v>0</v>
      </c>
      <c r="I240" s="77">
        <v>0</v>
      </c>
      <c r="J240" s="77">
        <v>0</v>
      </c>
      <c r="K240" s="94"/>
      <c r="L240" s="77">
        <v>0</v>
      </c>
      <c r="M240" s="77">
        <v>0</v>
      </c>
      <c r="N240" s="77">
        <v>0</v>
      </c>
      <c r="O240" s="77">
        <v>0</v>
      </c>
      <c r="P240" s="90"/>
    </row>
    <row r="241" spans="1:16" ht="15" outlineLevel="1">
      <c r="A241" s="14">
        <f t="shared" si="43"/>
        <v>215</v>
      </c>
      <c r="B241" s="59" t="s">
        <v>225</v>
      </c>
      <c r="C241" s="77">
        <v>0</v>
      </c>
      <c r="D241" s="48">
        <v>0</v>
      </c>
      <c r="E241" s="48">
        <v>0</v>
      </c>
      <c r="F241" s="48">
        <v>0</v>
      </c>
      <c r="G241" s="77">
        <v>0</v>
      </c>
      <c r="H241" s="77">
        <v>0</v>
      </c>
      <c r="I241" s="77">
        <v>0</v>
      </c>
      <c r="J241" s="77">
        <v>0</v>
      </c>
      <c r="K241" s="94"/>
      <c r="L241" s="77">
        <v>0</v>
      </c>
      <c r="M241" s="77">
        <v>0</v>
      </c>
      <c r="N241" s="77">
        <v>0</v>
      </c>
      <c r="O241" s="77">
        <v>0</v>
      </c>
      <c r="P241" s="90"/>
    </row>
    <row r="242" spans="1:16" ht="15" outlineLevel="1">
      <c r="A242" s="14">
        <f t="shared" si="43"/>
        <v>216</v>
      </c>
      <c r="B242" s="59" t="s">
        <v>226</v>
      </c>
      <c r="C242" s="77">
        <v>0</v>
      </c>
      <c r="D242" s="48">
        <v>0</v>
      </c>
      <c r="E242" s="48">
        <v>0</v>
      </c>
      <c r="F242" s="48">
        <v>0</v>
      </c>
      <c r="G242" s="77">
        <v>0</v>
      </c>
      <c r="H242" s="77">
        <v>0</v>
      </c>
      <c r="I242" s="77">
        <v>0</v>
      </c>
      <c r="J242" s="77">
        <v>0</v>
      </c>
      <c r="K242" s="94"/>
      <c r="L242" s="77">
        <v>0</v>
      </c>
      <c r="M242" s="77">
        <v>0</v>
      </c>
      <c r="N242" s="77">
        <v>0</v>
      </c>
      <c r="O242" s="77">
        <v>0</v>
      </c>
      <c r="P242" s="90"/>
    </row>
    <row r="243" spans="1:16" ht="15" outlineLevel="1">
      <c r="A243" s="14">
        <f t="shared" si="43"/>
        <v>217</v>
      </c>
      <c r="B243" s="59" t="s">
        <v>227</v>
      </c>
      <c r="C243" s="77">
        <v>0</v>
      </c>
      <c r="D243" s="48">
        <v>0</v>
      </c>
      <c r="E243" s="48">
        <v>0</v>
      </c>
      <c r="F243" s="48">
        <v>0</v>
      </c>
      <c r="G243" s="77">
        <v>0</v>
      </c>
      <c r="H243" s="77">
        <v>0</v>
      </c>
      <c r="I243" s="77">
        <v>0</v>
      </c>
      <c r="J243" s="77">
        <v>0</v>
      </c>
      <c r="K243" s="94"/>
      <c r="L243" s="77">
        <v>0</v>
      </c>
      <c r="M243" s="77">
        <v>0</v>
      </c>
      <c r="N243" s="77">
        <v>0</v>
      </c>
      <c r="O243" s="77">
        <v>0</v>
      </c>
      <c r="P243" s="90"/>
    </row>
    <row r="244" spans="1:16" ht="15" outlineLevel="1">
      <c r="A244" s="14">
        <f t="shared" si="43"/>
        <v>218</v>
      </c>
      <c r="B244" s="59" t="s">
        <v>228</v>
      </c>
      <c r="C244" s="77">
        <v>0</v>
      </c>
      <c r="D244" s="48">
        <v>0</v>
      </c>
      <c r="E244" s="48">
        <v>0</v>
      </c>
      <c r="F244" s="48">
        <v>0</v>
      </c>
      <c r="G244" s="77">
        <v>0</v>
      </c>
      <c r="H244" s="77">
        <v>0</v>
      </c>
      <c r="I244" s="77">
        <v>0</v>
      </c>
      <c r="J244" s="77">
        <v>0</v>
      </c>
      <c r="K244" s="94"/>
      <c r="L244" s="77">
        <v>0</v>
      </c>
      <c r="M244" s="77">
        <v>0</v>
      </c>
      <c r="N244" s="77">
        <v>0</v>
      </c>
      <c r="O244" s="77">
        <v>0</v>
      </c>
      <c r="P244" s="90"/>
    </row>
    <row r="245" spans="1:16" ht="15" outlineLevel="1">
      <c r="A245" s="14">
        <f t="shared" si="43"/>
        <v>219</v>
      </c>
      <c r="B245" s="59" t="s">
        <v>229</v>
      </c>
      <c r="C245" s="77">
        <v>0</v>
      </c>
      <c r="D245" s="48">
        <v>0</v>
      </c>
      <c r="E245" s="48">
        <v>0</v>
      </c>
      <c r="F245" s="48">
        <v>0</v>
      </c>
      <c r="G245" s="77">
        <v>0</v>
      </c>
      <c r="H245" s="77">
        <v>0</v>
      </c>
      <c r="I245" s="77">
        <v>0</v>
      </c>
      <c r="J245" s="77">
        <v>0</v>
      </c>
      <c r="K245" s="94"/>
      <c r="L245" s="77">
        <v>0</v>
      </c>
      <c r="M245" s="77">
        <v>0</v>
      </c>
      <c r="N245" s="77">
        <v>0</v>
      </c>
      <c r="O245" s="77">
        <v>0</v>
      </c>
      <c r="P245" s="90"/>
    </row>
    <row r="246" spans="1:16" ht="19.5" outlineLevel="1" thickBot="1">
      <c r="A246" s="24">
        <f t="shared" si="43"/>
        <v>220</v>
      </c>
      <c r="B246" s="69" t="s">
        <v>230</v>
      </c>
      <c r="C246" s="79">
        <v>0</v>
      </c>
      <c r="D246" s="55">
        <v>0</v>
      </c>
      <c r="E246" s="55">
        <v>0</v>
      </c>
      <c r="F246" s="55">
        <v>0</v>
      </c>
      <c r="G246" s="79">
        <v>0</v>
      </c>
      <c r="H246" s="79">
        <v>0</v>
      </c>
      <c r="I246" s="79">
        <v>0</v>
      </c>
      <c r="J246" s="79">
        <v>0</v>
      </c>
      <c r="K246" s="96"/>
      <c r="L246" s="79">
        <v>0</v>
      </c>
      <c r="M246" s="79">
        <v>0</v>
      </c>
      <c r="N246" s="79">
        <v>0</v>
      </c>
      <c r="O246" s="79">
        <v>0</v>
      </c>
      <c r="P246" s="92"/>
    </row>
  </sheetData>
  <autoFilter ref="A8:P246"/>
  <mergeCells count="38">
    <mergeCell ref="A2:P2"/>
    <mergeCell ref="A4:A7"/>
    <mergeCell ref="B4:B7"/>
    <mergeCell ref="G3:P3"/>
    <mergeCell ref="C4:F4"/>
    <mergeCell ref="C5:D5"/>
    <mergeCell ref="E5:F5"/>
    <mergeCell ref="G4:P5"/>
    <mergeCell ref="G6:K6"/>
    <mergeCell ref="K14:K31"/>
    <mergeCell ref="L6:P6"/>
    <mergeCell ref="K33:K49"/>
    <mergeCell ref="K51:K64"/>
    <mergeCell ref="K66:K79"/>
    <mergeCell ref="P14:P31"/>
    <mergeCell ref="P33:P49"/>
    <mergeCell ref="P51:P64"/>
    <mergeCell ref="P66:P79"/>
    <mergeCell ref="K174:K196"/>
    <mergeCell ref="K198:K217"/>
    <mergeCell ref="K219:K232"/>
    <mergeCell ref="K234:K246"/>
    <mergeCell ref="K81:K96"/>
    <mergeCell ref="K98:K109"/>
    <mergeCell ref="K111:K124"/>
    <mergeCell ref="K126:K142"/>
    <mergeCell ref="K144:K155"/>
    <mergeCell ref="K157:K172"/>
    <mergeCell ref="P81:P96"/>
    <mergeCell ref="P98:P109"/>
    <mergeCell ref="P111:P124"/>
    <mergeCell ref="P126:P142"/>
    <mergeCell ref="P144:P155"/>
    <mergeCell ref="P157:P172"/>
    <mergeCell ref="P174:P196"/>
    <mergeCell ref="P198:P217"/>
    <mergeCell ref="P219:P232"/>
    <mergeCell ref="P234:P246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6"/>
  <sheetViews>
    <sheetView zoomScale="70" zoomScaleNormal="70" workbookViewId="0" topLeftCell="A1">
      <selection activeCell="C9" sqref="C9"/>
    </sheetView>
  </sheetViews>
  <sheetFormatPr defaultColWidth="9.140625" defaultRowHeight="15" outlineLevelRow="1"/>
  <cols>
    <col min="1" max="1" width="6.421875" style="2" customWidth="1"/>
    <col min="2" max="2" width="43.7109375" style="2" customWidth="1"/>
    <col min="3" max="3" width="15.140625" style="4" customWidth="1"/>
    <col min="4" max="4" width="15.8515625" style="4" customWidth="1"/>
    <col min="5" max="5" width="14.8515625" style="4" customWidth="1"/>
    <col min="6" max="6" width="15.57421875" style="4" customWidth="1"/>
    <col min="7" max="7" width="13.57421875" style="4" customWidth="1"/>
    <col min="8" max="8" width="22.57421875" style="4" customWidth="1"/>
    <col min="9" max="9" width="12.57421875" style="2" customWidth="1"/>
    <col min="10" max="10" width="17.140625" style="2" customWidth="1"/>
    <col min="11" max="11" width="18.7109375" style="2" customWidth="1"/>
    <col min="12" max="12" width="17.00390625" style="2" customWidth="1"/>
    <col min="13" max="13" width="20.57421875" style="2" customWidth="1"/>
    <col min="14" max="14" width="13.421875" style="2" customWidth="1"/>
    <col min="15" max="15" width="16.00390625" style="2" customWidth="1"/>
    <col min="16" max="16" width="19.7109375" style="2" customWidth="1"/>
    <col min="17" max="16384" width="9.140625" style="2" customWidth="1"/>
  </cols>
  <sheetData>
    <row r="1" spans="1:2" ht="15">
      <c r="A1" s="1"/>
      <c r="B1" s="1"/>
    </row>
    <row r="2" spans="1:16" ht="84" customHeight="1">
      <c r="A2" s="106" t="s">
        <v>736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8" ht="18.75" customHeight="1" thickBot="1">
      <c r="A3" s="13"/>
      <c r="B3" s="13"/>
      <c r="C3" s="3"/>
      <c r="D3" s="3"/>
      <c r="E3" s="3"/>
      <c r="F3" s="3"/>
      <c r="G3" s="116" t="s">
        <v>483</v>
      </c>
      <c r="H3" s="116"/>
    </row>
    <row r="4" spans="1:16" ht="37.5" customHeight="1">
      <c r="A4" s="107" t="s">
        <v>2</v>
      </c>
      <c r="B4" s="112" t="s">
        <v>484</v>
      </c>
      <c r="C4" s="112" t="s">
        <v>485</v>
      </c>
      <c r="D4" s="112"/>
      <c r="E4" s="112"/>
      <c r="F4" s="112"/>
      <c r="G4" s="119" t="s">
        <v>486</v>
      </c>
      <c r="H4" s="120"/>
      <c r="I4" s="120"/>
      <c r="J4" s="120"/>
      <c r="K4" s="120"/>
      <c r="L4" s="120"/>
      <c r="M4" s="120"/>
      <c r="N4" s="120"/>
      <c r="O4" s="120"/>
      <c r="P4" s="121"/>
    </row>
    <row r="5" spans="1:16" ht="26.25" customHeight="1" thickBot="1">
      <c r="A5" s="108"/>
      <c r="B5" s="99"/>
      <c r="C5" s="99" t="s">
        <v>487</v>
      </c>
      <c r="D5" s="99"/>
      <c r="E5" s="99" t="s">
        <v>488</v>
      </c>
      <c r="F5" s="99"/>
      <c r="G5" s="122" t="s">
        <v>4</v>
      </c>
      <c r="H5" s="123"/>
      <c r="I5" s="123"/>
      <c r="J5" s="123"/>
      <c r="K5" s="124"/>
      <c r="L5" s="122" t="s">
        <v>489</v>
      </c>
      <c r="M5" s="123"/>
      <c r="N5" s="123"/>
      <c r="O5" s="123"/>
      <c r="P5" s="125"/>
    </row>
    <row r="6" spans="1:16" ht="61.5" customHeight="1" thickBot="1">
      <c r="A6" s="117"/>
      <c r="B6" s="118"/>
      <c r="C6" s="27" t="s">
        <v>4</v>
      </c>
      <c r="D6" s="27" t="s">
        <v>489</v>
      </c>
      <c r="E6" s="27" t="s">
        <v>4</v>
      </c>
      <c r="F6" s="27" t="s">
        <v>489</v>
      </c>
      <c r="G6" s="29" t="s">
        <v>726</v>
      </c>
      <c r="H6" s="27" t="s">
        <v>727</v>
      </c>
      <c r="I6" s="27" t="s">
        <v>718</v>
      </c>
      <c r="J6" s="27" t="s">
        <v>728</v>
      </c>
      <c r="K6" s="6" t="s">
        <v>729</v>
      </c>
      <c r="L6" s="29" t="s">
        <v>726</v>
      </c>
      <c r="M6" s="27" t="s">
        <v>727</v>
      </c>
      <c r="N6" s="27" t="s">
        <v>718</v>
      </c>
      <c r="O6" s="27" t="s">
        <v>728</v>
      </c>
      <c r="P6" s="6" t="s">
        <v>729</v>
      </c>
    </row>
    <row r="7" spans="1:16" s="1" customFormat="1" ht="50.25" customHeight="1" thickBot="1">
      <c r="A7" s="30"/>
      <c r="B7" s="31" t="s">
        <v>0</v>
      </c>
      <c r="C7" s="11">
        <f>+SUM(C8:C11)</f>
        <v>908928.3</v>
      </c>
      <c r="D7" s="11">
        <f aca="true" t="shared" si="0" ref="D7:K7">+SUM(D8:D11)</f>
        <v>227273.5</v>
      </c>
      <c r="E7" s="11">
        <f t="shared" si="0"/>
        <v>825942.9</v>
      </c>
      <c r="F7" s="12">
        <f t="shared" si="0"/>
        <v>234853.7</v>
      </c>
      <c r="G7" s="33">
        <f t="shared" si="0"/>
        <v>385471.40800000005</v>
      </c>
      <c r="H7" s="34">
        <f t="shared" si="0"/>
        <v>63588.1</v>
      </c>
      <c r="I7" s="34">
        <f t="shared" si="0"/>
        <v>137530.8</v>
      </c>
      <c r="J7" s="34">
        <f t="shared" si="0"/>
        <v>184830.70799999998</v>
      </c>
      <c r="K7" s="35">
        <f t="shared" si="0"/>
        <v>0</v>
      </c>
      <c r="L7" s="45">
        <f>+SUM(L8:L11)</f>
        <v>305984.98</v>
      </c>
      <c r="M7" s="36">
        <f>+SUM(M8:M11)</f>
        <v>20283.8</v>
      </c>
      <c r="N7" s="37">
        <f>+SUM(N8:N11)</f>
        <v>126715.54</v>
      </c>
      <c r="O7" s="37">
        <f>+SUM(O8:O11)</f>
        <v>159872.03999999998</v>
      </c>
      <c r="P7" s="38">
        <f>+SUM(P8:P11)</f>
        <v>0</v>
      </c>
    </row>
    <row r="8" spans="1:16" s="1" customFormat="1" ht="37.5">
      <c r="A8" s="7">
        <v>1</v>
      </c>
      <c r="B8" s="8" t="s">
        <v>490</v>
      </c>
      <c r="C8" s="77">
        <v>115000</v>
      </c>
      <c r="D8" s="77">
        <v>120000</v>
      </c>
      <c r="E8" s="77">
        <v>115000</v>
      </c>
      <c r="F8" s="77">
        <v>120000</v>
      </c>
      <c r="G8" s="80">
        <v>114260</v>
      </c>
      <c r="H8" s="77">
        <v>0</v>
      </c>
      <c r="I8" s="83">
        <v>76929.7</v>
      </c>
      <c r="J8" s="77">
        <v>37330.3</v>
      </c>
      <c r="K8" s="77">
        <v>0</v>
      </c>
      <c r="L8" s="80">
        <v>207681</v>
      </c>
      <c r="M8" s="83">
        <v>16131.8</v>
      </c>
      <c r="N8" s="83">
        <v>108335</v>
      </c>
      <c r="O8" s="77">
        <v>83214.2</v>
      </c>
      <c r="P8" s="76">
        <v>0</v>
      </c>
    </row>
    <row r="9" spans="1:16" ht="47.25" customHeight="1">
      <c r="A9" s="14">
        <v>2</v>
      </c>
      <c r="B9" s="28" t="s">
        <v>491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77">
        <v>0</v>
      </c>
      <c r="L9" s="80">
        <v>0</v>
      </c>
      <c r="M9" s="77">
        <v>0</v>
      </c>
      <c r="N9" s="77">
        <v>0</v>
      </c>
      <c r="O9" s="77">
        <v>0</v>
      </c>
      <c r="P9" s="76">
        <v>0</v>
      </c>
    </row>
    <row r="10" spans="1:16" ht="15">
      <c r="A10" s="14">
        <v>14</v>
      </c>
      <c r="B10" s="16" t="s">
        <v>492</v>
      </c>
      <c r="C10" s="77">
        <f>+C13+C32+C50+C65+C80+C97+C110+C125+C143+C156+C173+C197+C218+C233</f>
        <v>418904.5</v>
      </c>
      <c r="D10" s="77">
        <f aca="true" t="shared" si="1" ref="D10:J10">+D13+D32+D50+D65+D80+D97+D110+D125+D143+D156+D173+D197+D218+D233</f>
        <v>70000</v>
      </c>
      <c r="E10" s="77">
        <f t="shared" si="1"/>
        <v>412044.5</v>
      </c>
      <c r="F10" s="77">
        <f t="shared" si="1"/>
        <v>70000</v>
      </c>
      <c r="G10" s="77">
        <f>+G13+G32+G50+G65+G80+G97+G110+G125+G143+G156+G173+G197+G218+G233</f>
        <v>185478.50800000003</v>
      </c>
      <c r="H10" s="77">
        <f t="shared" si="1"/>
        <v>43990</v>
      </c>
      <c r="I10" s="77">
        <f t="shared" si="1"/>
        <v>35161.7</v>
      </c>
      <c r="J10" s="77">
        <f t="shared" si="1"/>
        <v>106326.808</v>
      </c>
      <c r="K10" s="77">
        <v>0</v>
      </c>
      <c r="L10" s="77">
        <f>+L13+L32+L50+L65+L80+L97+L110+L125+L143+L156+L173+L197+L218+L233</f>
        <v>77202.12</v>
      </c>
      <c r="M10" s="77">
        <f>+M13+M32+M50+M65+M80+M97+M110+M125+M143+M156+M173+M197+M218+M233</f>
        <v>0</v>
      </c>
      <c r="N10" s="77">
        <f>+N13+N32+N50+N65+N80+N97+N110+N125+N143+N156+N173+N197+N218+N233</f>
        <v>10437.28</v>
      </c>
      <c r="O10" s="77">
        <f>+O13+O32+O50+O65+O80+O97+O110+O125+O143+O156+O173+O197+O218+O233</f>
        <v>66764.84</v>
      </c>
      <c r="P10" s="32"/>
    </row>
    <row r="11" spans="1:16" ht="15">
      <c r="A11" s="14">
        <v>206</v>
      </c>
      <c r="B11" s="16" t="s">
        <v>493</v>
      </c>
      <c r="C11" s="77">
        <f>+SUM(C14:C30,C33:C48,C51:C63,C66:C78,C81:C95,C98:C108,C111:C123,C126:C141,C144:C154,C157:C171,C174:C195,C198:C216,C219:C231,C234:C245)</f>
        <v>375023.8</v>
      </c>
      <c r="D11" s="77">
        <f aca="true" t="shared" si="2" ref="D11:J11">+SUM(D14:D30,D33:D48,D51:D63,D66:D78,D81:D95,D98:D108,D111:D123,D126:D141,D144:D154,D157:D171,D174:D195,D198:D216,D219:D231,D234:D245)</f>
        <v>37273.5</v>
      </c>
      <c r="E11" s="77">
        <f t="shared" si="2"/>
        <v>298898.4</v>
      </c>
      <c r="F11" s="77">
        <f t="shared" si="2"/>
        <v>44853.7</v>
      </c>
      <c r="G11" s="77">
        <f t="shared" si="2"/>
        <v>85732.9</v>
      </c>
      <c r="H11" s="77">
        <f t="shared" si="2"/>
        <v>19598.1</v>
      </c>
      <c r="I11" s="77">
        <f t="shared" si="2"/>
        <v>25439.4</v>
      </c>
      <c r="J11" s="77">
        <f t="shared" si="2"/>
        <v>41173.59999999999</v>
      </c>
      <c r="K11" s="77">
        <v>0</v>
      </c>
      <c r="L11" s="77">
        <f>+SUM(L14:L30,L33:L48,L51:L63,L66:L78,L81:L95,L98:L108,L111:L123,L126:L141,L144:L154,L157:L171,L174:L195,L198:L216,L219:L231,L234:L245)</f>
        <v>21101.86</v>
      </c>
      <c r="M11" s="77">
        <f>+SUM(M14:M30,M33:M48,M51:M63,M66:M78,M81:M95,M98:M108,M111:M123,M126:M141,M144:M154,M157:M171,M174:M195,M198:M216,M219:M231,M234:M245)</f>
        <v>4152</v>
      </c>
      <c r="N11" s="77">
        <f>+SUM(N14:N30,N33:N48,N51:N63,N66:N78,N81:N95,N98:N108,N111:N123,N126:N141,N144:N154,N157:N171,N174:N195,N198:N216,N219:N231,N234:N245)</f>
        <v>7943.259999999999</v>
      </c>
      <c r="O11" s="77">
        <f>+SUM(O14:O30,O33:O48,O51:O63,O66:O78,O81:O95,O98:O108,O111:O123,O126:O141,O144:O154,O157:O171,O174:O195,O198:O216,O219:O231,O234:O245)</f>
        <v>9893</v>
      </c>
      <c r="P11" s="32"/>
    </row>
    <row r="12" spans="1:16" ht="15">
      <c r="A12" s="17">
        <v>1</v>
      </c>
      <c r="B12" s="18" t="s">
        <v>494</v>
      </c>
      <c r="C12" s="5">
        <f>SUM(C13:C30)</f>
        <v>35712.9</v>
      </c>
      <c r="D12" s="5">
        <f aca="true" t="shared" si="3" ref="D12:J12">SUM(D13:D30)</f>
        <v>8968.5</v>
      </c>
      <c r="E12" s="5">
        <f t="shared" si="3"/>
        <v>26122.500000000004</v>
      </c>
      <c r="F12" s="5">
        <f t="shared" si="3"/>
        <v>16548.7</v>
      </c>
      <c r="G12" s="5">
        <f t="shared" si="3"/>
        <v>23514.600000000002</v>
      </c>
      <c r="H12" s="5">
        <f t="shared" si="3"/>
        <v>14290</v>
      </c>
      <c r="I12" s="5">
        <f t="shared" si="3"/>
        <v>5404.599999999999</v>
      </c>
      <c r="J12" s="5">
        <f t="shared" si="3"/>
        <v>3820</v>
      </c>
      <c r="K12" s="5"/>
      <c r="L12" s="5">
        <f>SUM(L13:L30)</f>
        <v>12483.7</v>
      </c>
      <c r="M12" s="5">
        <f>SUM(M13:M30)</f>
        <v>2826</v>
      </c>
      <c r="N12" s="5">
        <f>SUM(N13:N30)</f>
        <v>6464.099999999999</v>
      </c>
      <c r="O12" s="5">
        <f>SUM(O13:O30)</f>
        <v>4080</v>
      </c>
      <c r="P12" s="26"/>
    </row>
    <row r="13" spans="1:16" ht="18.75" customHeight="1" outlineLevel="1">
      <c r="A13" s="14">
        <v>1</v>
      </c>
      <c r="B13" s="15" t="s">
        <v>495</v>
      </c>
      <c r="C13" s="80">
        <v>21000</v>
      </c>
      <c r="D13" s="80">
        <v>0</v>
      </c>
      <c r="E13" s="80">
        <v>21000</v>
      </c>
      <c r="F13" s="80">
        <v>0</v>
      </c>
      <c r="G13" s="80">
        <f>H13+I13+J13</f>
        <v>21000</v>
      </c>
      <c r="H13" s="80">
        <v>13690</v>
      </c>
      <c r="I13" s="80">
        <v>4690</v>
      </c>
      <c r="J13" s="80">
        <v>2620</v>
      </c>
      <c r="K13" s="102" t="s">
        <v>733</v>
      </c>
      <c r="L13" s="80">
        <v>0</v>
      </c>
      <c r="M13" s="80">
        <v>0</v>
      </c>
      <c r="N13" s="80">
        <v>0</v>
      </c>
      <c r="O13" s="80">
        <v>0</v>
      </c>
      <c r="P13" s="102" t="s">
        <v>733</v>
      </c>
    </row>
    <row r="14" spans="1:16" ht="15" outlineLevel="1">
      <c r="A14" s="14">
        <f>+A13+1</f>
        <v>2</v>
      </c>
      <c r="B14" s="19" t="s">
        <v>496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103"/>
      <c r="L14" s="80">
        <v>0</v>
      </c>
      <c r="M14" s="80">
        <v>0</v>
      </c>
      <c r="N14" s="80">
        <v>0</v>
      </c>
      <c r="O14" s="80">
        <v>0</v>
      </c>
      <c r="P14" s="103"/>
    </row>
    <row r="15" spans="1:16" ht="15" outlineLevel="1">
      <c r="A15" s="14">
        <f aca="true" t="shared" si="4" ref="A15:A30">+A14+1</f>
        <v>3</v>
      </c>
      <c r="B15" s="20" t="s">
        <v>497</v>
      </c>
      <c r="C15" s="80">
        <v>0</v>
      </c>
      <c r="D15" s="80">
        <v>2295.3</v>
      </c>
      <c r="E15" s="80">
        <v>0</v>
      </c>
      <c r="F15" s="80">
        <v>2295.3</v>
      </c>
      <c r="G15" s="80">
        <v>0</v>
      </c>
      <c r="H15" s="80">
        <v>0</v>
      </c>
      <c r="I15" s="80">
        <v>0</v>
      </c>
      <c r="J15" s="80">
        <v>0</v>
      </c>
      <c r="K15" s="103"/>
      <c r="L15" s="80">
        <f>M15+N15+O15</f>
        <v>2295.3</v>
      </c>
      <c r="M15" s="80">
        <v>210</v>
      </c>
      <c r="N15" s="80">
        <f>1245.3+660</f>
        <v>1905.3</v>
      </c>
      <c r="O15" s="80">
        <v>180</v>
      </c>
      <c r="P15" s="103"/>
    </row>
    <row r="16" spans="1:16" ht="15" outlineLevel="1">
      <c r="A16" s="14">
        <f t="shared" si="4"/>
        <v>4</v>
      </c>
      <c r="B16" s="20" t="s">
        <v>498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103"/>
      <c r="L16" s="80">
        <v>0</v>
      </c>
      <c r="M16" s="80">
        <v>0</v>
      </c>
      <c r="N16" s="80">
        <v>0</v>
      </c>
      <c r="O16" s="80">
        <v>0</v>
      </c>
      <c r="P16" s="103"/>
    </row>
    <row r="17" spans="1:16" ht="15" outlineLevel="1">
      <c r="A17" s="14">
        <f t="shared" si="4"/>
        <v>5</v>
      </c>
      <c r="B17" s="20" t="s">
        <v>499</v>
      </c>
      <c r="C17" s="80">
        <v>4500</v>
      </c>
      <c r="D17" s="80">
        <v>0</v>
      </c>
      <c r="E17" s="80">
        <v>134.4</v>
      </c>
      <c r="F17" s="80">
        <v>0</v>
      </c>
      <c r="G17" s="80">
        <f>+I17</f>
        <v>134.4</v>
      </c>
      <c r="H17" s="80">
        <v>0</v>
      </c>
      <c r="I17" s="80">
        <v>134.4</v>
      </c>
      <c r="J17" s="80">
        <v>0</v>
      </c>
      <c r="K17" s="103"/>
      <c r="L17" s="80">
        <v>0</v>
      </c>
      <c r="M17" s="80">
        <v>0</v>
      </c>
      <c r="N17" s="80">
        <v>0</v>
      </c>
      <c r="O17" s="80">
        <v>0</v>
      </c>
      <c r="P17" s="103"/>
    </row>
    <row r="18" spans="1:16" ht="15" outlineLevel="1">
      <c r="A18" s="14">
        <f t="shared" si="4"/>
        <v>6</v>
      </c>
      <c r="B18" s="20" t="s">
        <v>500</v>
      </c>
      <c r="C18" s="80">
        <v>0</v>
      </c>
      <c r="D18" s="80">
        <v>886.4</v>
      </c>
      <c r="E18" s="80">
        <v>0</v>
      </c>
      <c r="F18" s="80">
        <v>886</v>
      </c>
      <c r="G18" s="80">
        <v>0</v>
      </c>
      <c r="H18" s="80">
        <v>0</v>
      </c>
      <c r="I18" s="80">
        <v>0</v>
      </c>
      <c r="J18" s="80">
        <v>0</v>
      </c>
      <c r="K18" s="103"/>
      <c r="L18" s="80">
        <v>0</v>
      </c>
      <c r="M18" s="80">
        <v>0</v>
      </c>
      <c r="N18" s="80">
        <v>886.4</v>
      </c>
      <c r="O18" s="80">
        <v>0</v>
      </c>
      <c r="P18" s="103"/>
    </row>
    <row r="19" spans="1:16" ht="15" outlineLevel="1">
      <c r="A19" s="14">
        <f t="shared" si="4"/>
        <v>7</v>
      </c>
      <c r="B19" s="20" t="s">
        <v>501</v>
      </c>
      <c r="C19" s="80">
        <v>0</v>
      </c>
      <c r="D19" s="51">
        <v>5786.8</v>
      </c>
      <c r="E19" s="80">
        <v>0</v>
      </c>
      <c r="F19" s="51">
        <v>5786.8</v>
      </c>
      <c r="G19" s="80">
        <v>0</v>
      </c>
      <c r="H19" s="80">
        <v>0</v>
      </c>
      <c r="I19" s="80">
        <v>0</v>
      </c>
      <c r="J19" s="80">
        <v>0</v>
      </c>
      <c r="K19" s="103"/>
      <c r="L19" s="80">
        <v>0</v>
      </c>
      <c r="M19" s="80">
        <v>0</v>
      </c>
      <c r="N19" s="80">
        <v>0</v>
      </c>
      <c r="O19" s="80">
        <v>0</v>
      </c>
      <c r="P19" s="103"/>
    </row>
    <row r="20" spans="1:16" ht="15" outlineLevel="1">
      <c r="A20" s="14">
        <f t="shared" si="4"/>
        <v>8</v>
      </c>
      <c r="B20" s="20" t="s">
        <v>502</v>
      </c>
      <c r="C20" s="80">
        <v>0</v>
      </c>
      <c r="D20" s="80">
        <v>0</v>
      </c>
      <c r="E20" s="80">
        <v>0</v>
      </c>
      <c r="F20" s="80">
        <v>657</v>
      </c>
      <c r="G20" s="80">
        <v>0</v>
      </c>
      <c r="H20" s="80">
        <v>0</v>
      </c>
      <c r="I20" s="80">
        <v>0</v>
      </c>
      <c r="J20" s="80">
        <v>0</v>
      </c>
      <c r="K20" s="103"/>
      <c r="L20" s="80">
        <v>657</v>
      </c>
      <c r="M20" s="80">
        <v>150</v>
      </c>
      <c r="N20" s="80">
        <v>507</v>
      </c>
      <c r="O20" s="80">
        <v>0</v>
      </c>
      <c r="P20" s="103"/>
    </row>
    <row r="21" spans="1:16" ht="15" outlineLevel="1">
      <c r="A21" s="14">
        <f t="shared" si="4"/>
        <v>9</v>
      </c>
      <c r="B21" s="21" t="s">
        <v>503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103"/>
      <c r="L21" s="80">
        <v>0</v>
      </c>
      <c r="M21" s="80">
        <v>0</v>
      </c>
      <c r="N21" s="80">
        <v>0</v>
      </c>
      <c r="O21" s="80">
        <v>0</v>
      </c>
      <c r="P21" s="103"/>
    </row>
    <row r="22" spans="1:16" ht="15" outlineLevel="1">
      <c r="A22" s="14">
        <f t="shared" si="4"/>
        <v>10</v>
      </c>
      <c r="B22" s="21" t="s">
        <v>504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103"/>
      <c r="L22" s="80">
        <v>0</v>
      </c>
      <c r="M22" s="80">
        <v>0</v>
      </c>
      <c r="N22" s="80">
        <v>0</v>
      </c>
      <c r="O22" s="80">
        <v>0</v>
      </c>
      <c r="P22" s="103"/>
    </row>
    <row r="23" spans="1:16" ht="15" outlineLevel="1">
      <c r="A23" s="14">
        <f t="shared" si="4"/>
        <v>11</v>
      </c>
      <c r="B23" s="21" t="s">
        <v>505</v>
      </c>
      <c r="C23" s="80">
        <v>9000</v>
      </c>
      <c r="D23" s="80">
        <v>0</v>
      </c>
      <c r="E23" s="80">
        <v>1849.2</v>
      </c>
      <c r="F23" s="80">
        <v>0</v>
      </c>
      <c r="G23" s="80">
        <f>H23+I23+J23</f>
        <v>1849.2</v>
      </c>
      <c r="H23" s="80">
        <v>600</v>
      </c>
      <c r="I23" s="80">
        <v>49.2</v>
      </c>
      <c r="J23" s="80">
        <v>1200</v>
      </c>
      <c r="K23" s="103"/>
      <c r="L23" s="80">
        <v>0</v>
      </c>
      <c r="M23" s="80">
        <v>0</v>
      </c>
      <c r="N23" s="80">
        <v>0</v>
      </c>
      <c r="O23" s="80">
        <v>0</v>
      </c>
      <c r="P23" s="103"/>
    </row>
    <row r="24" spans="1:16" ht="15" outlineLevel="1">
      <c r="A24" s="14">
        <f t="shared" si="4"/>
        <v>12</v>
      </c>
      <c r="B24" s="21" t="s">
        <v>506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103"/>
      <c r="L24" s="80">
        <v>0</v>
      </c>
      <c r="M24" s="80">
        <v>0</v>
      </c>
      <c r="N24" s="80">
        <v>0</v>
      </c>
      <c r="O24" s="80">
        <v>0</v>
      </c>
      <c r="P24" s="103"/>
    </row>
    <row r="25" spans="1:16" ht="15" outlineLevel="1">
      <c r="A25" s="14">
        <f t="shared" si="4"/>
        <v>13</v>
      </c>
      <c r="B25" s="21" t="s">
        <v>507</v>
      </c>
      <c r="C25" s="80">
        <v>0</v>
      </c>
      <c r="D25" s="80">
        <v>0</v>
      </c>
      <c r="E25" s="80">
        <v>0</v>
      </c>
      <c r="F25" s="80">
        <v>3648</v>
      </c>
      <c r="G25" s="80">
        <v>0</v>
      </c>
      <c r="H25" s="80">
        <v>0</v>
      </c>
      <c r="I25" s="80">
        <v>0</v>
      </c>
      <c r="J25" s="80">
        <v>0</v>
      </c>
      <c r="K25" s="103"/>
      <c r="L25" s="80">
        <v>3648</v>
      </c>
      <c r="M25" s="80">
        <v>1014</v>
      </c>
      <c r="N25" s="80">
        <v>774</v>
      </c>
      <c r="O25" s="80">
        <v>1860</v>
      </c>
      <c r="P25" s="103"/>
    </row>
    <row r="26" spans="1:16" ht="15" outlineLevel="1">
      <c r="A26" s="14">
        <f t="shared" si="4"/>
        <v>14</v>
      </c>
      <c r="B26" s="20" t="s">
        <v>508</v>
      </c>
      <c r="C26" s="80">
        <v>0</v>
      </c>
      <c r="D26" s="80">
        <v>0</v>
      </c>
      <c r="E26" s="80">
        <v>0</v>
      </c>
      <c r="F26" s="51">
        <v>872.6</v>
      </c>
      <c r="G26" s="80">
        <v>0</v>
      </c>
      <c r="H26" s="80">
        <v>0</v>
      </c>
      <c r="I26" s="80">
        <v>0</v>
      </c>
      <c r="J26" s="80">
        <v>0</v>
      </c>
      <c r="K26" s="103"/>
      <c r="L26" s="51">
        <f>M26+N26+O26</f>
        <v>872.6</v>
      </c>
      <c r="M26" s="51">
        <v>0</v>
      </c>
      <c r="N26" s="51">
        <v>512.6</v>
      </c>
      <c r="O26" s="51">
        <v>360</v>
      </c>
      <c r="P26" s="103"/>
    </row>
    <row r="27" spans="1:16" ht="15" outlineLevel="1">
      <c r="A27" s="14">
        <f t="shared" si="4"/>
        <v>15</v>
      </c>
      <c r="B27" s="21" t="s">
        <v>509</v>
      </c>
      <c r="C27" s="80">
        <v>0</v>
      </c>
      <c r="D27" s="80">
        <v>0</v>
      </c>
      <c r="E27" s="80">
        <v>0</v>
      </c>
      <c r="F27" s="80">
        <v>2403</v>
      </c>
      <c r="G27" s="80">
        <v>0</v>
      </c>
      <c r="H27" s="80">
        <v>0</v>
      </c>
      <c r="I27" s="80">
        <v>0</v>
      </c>
      <c r="J27" s="80">
        <v>0</v>
      </c>
      <c r="K27" s="103"/>
      <c r="L27" s="80">
        <f>M27+N27+O27</f>
        <v>2402.9</v>
      </c>
      <c r="M27" s="80">
        <v>672</v>
      </c>
      <c r="N27" s="80">
        <v>50.9</v>
      </c>
      <c r="O27" s="80">
        <v>1680</v>
      </c>
      <c r="P27" s="103"/>
    </row>
    <row r="28" spans="1:16" ht="15" outlineLevel="1">
      <c r="A28" s="14">
        <f t="shared" si="4"/>
        <v>16</v>
      </c>
      <c r="B28" s="20" t="s">
        <v>510</v>
      </c>
      <c r="C28" s="80">
        <v>681.9</v>
      </c>
      <c r="D28" s="80">
        <v>0</v>
      </c>
      <c r="E28" s="80">
        <v>681.9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103"/>
      <c r="L28" s="80">
        <f>M28+N28</f>
        <v>681.9</v>
      </c>
      <c r="M28" s="80">
        <v>630</v>
      </c>
      <c r="N28" s="80">
        <v>51.9</v>
      </c>
      <c r="O28" s="80">
        <v>0</v>
      </c>
      <c r="P28" s="103"/>
    </row>
    <row r="29" spans="1:16" ht="15" outlineLevel="1">
      <c r="A29" s="14">
        <f t="shared" si="4"/>
        <v>17</v>
      </c>
      <c r="B29" s="20" t="s">
        <v>511</v>
      </c>
      <c r="C29" s="80">
        <v>531</v>
      </c>
      <c r="D29" s="80">
        <v>0</v>
      </c>
      <c r="E29" s="80">
        <v>531</v>
      </c>
      <c r="F29" s="80">
        <v>0</v>
      </c>
      <c r="G29" s="80">
        <v>531</v>
      </c>
      <c r="H29" s="80">
        <v>0</v>
      </c>
      <c r="I29" s="80">
        <v>531</v>
      </c>
      <c r="J29" s="80">
        <v>0</v>
      </c>
      <c r="K29" s="103"/>
      <c r="L29" s="80">
        <v>0</v>
      </c>
      <c r="M29" s="80">
        <v>0</v>
      </c>
      <c r="N29" s="80">
        <v>0</v>
      </c>
      <c r="O29" s="80">
        <v>0</v>
      </c>
      <c r="P29" s="103"/>
    </row>
    <row r="30" spans="1:16" ht="15" outlineLevel="1">
      <c r="A30" s="14">
        <f t="shared" si="4"/>
        <v>18</v>
      </c>
      <c r="B30" s="21" t="s">
        <v>512</v>
      </c>
      <c r="C30" s="80">
        <v>0</v>
      </c>
      <c r="D30" s="80">
        <v>0</v>
      </c>
      <c r="E30" s="80">
        <v>1926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104"/>
      <c r="L30" s="80">
        <f>M30+N30+O30</f>
        <v>1926</v>
      </c>
      <c r="M30" s="80">
        <v>150</v>
      </c>
      <c r="N30" s="80">
        <v>1776</v>
      </c>
      <c r="O30" s="80">
        <v>0</v>
      </c>
      <c r="P30" s="104"/>
    </row>
    <row r="31" spans="1:16" ht="15">
      <c r="A31" s="17">
        <v>2</v>
      </c>
      <c r="B31" s="18" t="s">
        <v>513</v>
      </c>
      <c r="C31" s="5">
        <f>SUM(C32:C48)</f>
        <v>57750</v>
      </c>
      <c r="D31" s="5">
        <f aca="true" t="shared" si="5" ref="D31:L31">SUM(D32:D48)</f>
        <v>41000</v>
      </c>
      <c r="E31" s="5">
        <f t="shared" si="5"/>
        <v>57750</v>
      </c>
      <c r="F31" s="5">
        <f t="shared" si="5"/>
        <v>41000</v>
      </c>
      <c r="G31" s="5">
        <f t="shared" si="5"/>
        <v>40699.408</v>
      </c>
      <c r="H31" s="5">
        <f t="shared" si="5"/>
        <v>10423</v>
      </c>
      <c r="I31" s="5">
        <f t="shared" si="5"/>
        <v>4472.6</v>
      </c>
      <c r="J31" s="5">
        <f t="shared" si="5"/>
        <v>25803.808</v>
      </c>
      <c r="K31" s="5">
        <f t="shared" si="5"/>
        <v>0</v>
      </c>
      <c r="L31" s="5">
        <f t="shared" si="5"/>
        <v>33093.4</v>
      </c>
      <c r="M31" s="5">
        <f>SUM(M32:M48)</f>
        <v>1326</v>
      </c>
      <c r="N31" s="5">
        <f>SUM(N32:N48)</f>
        <v>1479.16</v>
      </c>
      <c r="O31" s="5">
        <f>SUM(O32:O48)</f>
        <v>30288.239999999998</v>
      </c>
      <c r="P31" s="26">
        <f aca="true" t="shared" si="6" ref="P31">SUM(P32:P48)</f>
        <v>0</v>
      </c>
    </row>
    <row r="32" spans="1:16" ht="18.75" customHeight="1" outlineLevel="1">
      <c r="A32" s="14">
        <f>+A30+1</f>
        <v>19</v>
      </c>
      <c r="B32" s="15" t="s">
        <v>495</v>
      </c>
      <c r="C32" s="51">
        <v>30000</v>
      </c>
      <c r="D32" s="51">
        <v>30000</v>
      </c>
      <c r="E32" s="51">
        <v>30000</v>
      </c>
      <c r="F32" s="51">
        <v>30000</v>
      </c>
      <c r="G32" s="51">
        <f>+H32+I32+J32</f>
        <v>29963.408000000003</v>
      </c>
      <c r="H32" s="51">
        <v>8908</v>
      </c>
      <c r="I32" s="51">
        <v>2494.6</v>
      </c>
      <c r="J32" s="51">
        <v>18560.808</v>
      </c>
      <c r="K32" s="114" t="s">
        <v>733</v>
      </c>
      <c r="L32" s="51">
        <f aca="true" t="shared" si="7" ref="L32:L47">+M32+N32+O32</f>
        <v>24475.239999999998</v>
      </c>
      <c r="M32" s="83">
        <v>0</v>
      </c>
      <c r="N32" s="83">
        <v>0</v>
      </c>
      <c r="O32" s="83">
        <v>24475.239999999998</v>
      </c>
      <c r="P32" s="114" t="s">
        <v>733</v>
      </c>
    </row>
    <row r="33" spans="1:16" ht="15" outlineLevel="1">
      <c r="A33" s="14">
        <f>+A32+1</f>
        <v>20</v>
      </c>
      <c r="B33" s="20" t="s">
        <v>514</v>
      </c>
      <c r="C33" s="80">
        <v>0</v>
      </c>
      <c r="D33" s="80">
        <v>0</v>
      </c>
      <c r="E33" s="80">
        <v>0</v>
      </c>
      <c r="F33" s="80">
        <v>0</v>
      </c>
      <c r="G33" s="51">
        <f>+H33+I33+J33</f>
        <v>0</v>
      </c>
      <c r="H33" s="51">
        <v>0</v>
      </c>
      <c r="I33" s="51">
        <v>0</v>
      </c>
      <c r="J33" s="51">
        <v>0</v>
      </c>
      <c r="K33" s="114"/>
      <c r="L33" s="51">
        <f t="shared" si="7"/>
        <v>0</v>
      </c>
      <c r="M33" s="51">
        <v>0</v>
      </c>
      <c r="N33" s="51">
        <v>0</v>
      </c>
      <c r="O33" s="51">
        <v>0</v>
      </c>
      <c r="P33" s="114"/>
    </row>
    <row r="34" spans="1:16" ht="15" outlineLevel="1">
      <c r="A34" s="14">
        <f aca="true" t="shared" si="8" ref="A34:A48">+A33+1</f>
        <v>21</v>
      </c>
      <c r="B34" s="22" t="s">
        <v>515</v>
      </c>
      <c r="C34" s="51">
        <v>4500</v>
      </c>
      <c r="D34" s="51">
        <v>0</v>
      </c>
      <c r="E34" s="51">
        <v>4500</v>
      </c>
      <c r="F34" s="51">
        <v>0</v>
      </c>
      <c r="G34" s="51">
        <f aca="true" t="shared" si="9" ref="G34:G48">+H34+I34+J34</f>
        <v>0</v>
      </c>
      <c r="H34" s="51">
        <v>0</v>
      </c>
      <c r="I34" s="51">
        <v>0</v>
      </c>
      <c r="J34" s="51">
        <v>0</v>
      </c>
      <c r="K34" s="114"/>
      <c r="L34" s="51">
        <f t="shared" si="7"/>
        <v>0</v>
      </c>
      <c r="M34" s="51">
        <v>0</v>
      </c>
      <c r="N34" s="51">
        <v>0</v>
      </c>
      <c r="O34" s="51">
        <v>0</v>
      </c>
      <c r="P34" s="114"/>
    </row>
    <row r="35" spans="1:16" ht="15" outlineLevel="1">
      <c r="A35" s="14">
        <f t="shared" si="8"/>
        <v>22</v>
      </c>
      <c r="B35" s="20" t="s">
        <v>516</v>
      </c>
      <c r="C35" s="51">
        <v>3000</v>
      </c>
      <c r="D35" s="51">
        <v>0</v>
      </c>
      <c r="E35" s="51">
        <v>3000</v>
      </c>
      <c r="F35" s="51">
        <v>0</v>
      </c>
      <c r="G35" s="51">
        <f t="shared" si="9"/>
        <v>0</v>
      </c>
      <c r="H35" s="51">
        <v>0</v>
      </c>
      <c r="I35" s="51">
        <v>0</v>
      </c>
      <c r="J35" s="51">
        <v>0</v>
      </c>
      <c r="K35" s="114"/>
      <c r="L35" s="51">
        <f t="shared" si="7"/>
        <v>0</v>
      </c>
      <c r="M35" s="51">
        <v>0</v>
      </c>
      <c r="N35" s="51">
        <v>0</v>
      </c>
      <c r="O35" s="51">
        <v>0</v>
      </c>
      <c r="P35" s="114"/>
    </row>
    <row r="36" spans="1:16" ht="15" outlineLevel="1">
      <c r="A36" s="14">
        <f t="shared" si="8"/>
        <v>23</v>
      </c>
      <c r="B36" s="20" t="s">
        <v>517</v>
      </c>
      <c r="C36" s="51">
        <v>4500</v>
      </c>
      <c r="D36" s="51">
        <v>0</v>
      </c>
      <c r="E36" s="51">
        <v>4500</v>
      </c>
      <c r="F36" s="51">
        <v>0</v>
      </c>
      <c r="G36" s="51">
        <f t="shared" si="9"/>
        <v>2346</v>
      </c>
      <c r="H36" s="51">
        <v>544</v>
      </c>
      <c r="I36" s="51">
        <v>714</v>
      </c>
      <c r="J36" s="51">
        <v>1088</v>
      </c>
      <c r="K36" s="114"/>
      <c r="L36" s="51">
        <f t="shared" si="7"/>
        <v>0</v>
      </c>
      <c r="M36" s="51">
        <v>0</v>
      </c>
      <c r="N36" s="51">
        <v>0</v>
      </c>
      <c r="O36" s="51">
        <v>0</v>
      </c>
      <c r="P36" s="114"/>
    </row>
    <row r="37" spans="1:16" ht="15" outlineLevel="1">
      <c r="A37" s="14">
        <f t="shared" si="8"/>
        <v>24</v>
      </c>
      <c r="B37" s="20" t="s">
        <v>518</v>
      </c>
      <c r="C37" s="51">
        <v>0</v>
      </c>
      <c r="D37" s="51">
        <v>2000</v>
      </c>
      <c r="E37" s="51">
        <v>0</v>
      </c>
      <c r="F37" s="51">
        <v>2000</v>
      </c>
      <c r="G37" s="51">
        <f t="shared" si="9"/>
        <v>0</v>
      </c>
      <c r="H37" s="51">
        <v>0</v>
      </c>
      <c r="I37" s="51">
        <v>0</v>
      </c>
      <c r="J37" s="51">
        <v>0</v>
      </c>
      <c r="K37" s="114"/>
      <c r="L37" s="51">
        <f t="shared" si="7"/>
        <v>1562</v>
      </c>
      <c r="M37" s="51">
        <v>816</v>
      </c>
      <c r="N37" s="51">
        <v>746</v>
      </c>
      <c r="O37" s="51">
        <v>0</v>
      </c>
      <c r="P37" s="114"/>
    </row>
    <row r="38" spans="1:16" ht="15" outlineLevel="1">
      <c r="A38" s="14">
        <f t="shared" si="8"/>
        <v>25</v>
      </c>
      <c r="B38" s="20" t="s">
        <v>519</v>
      </c>
      <c r="C38" s="51">
        <v>2250</v>
      </c>
      <c r="D38" s="51">
        <v>0</v>
      </c>
      <c r="E38" s="51">
        <v>2250</v>
      </c>
      <c r="F38" s="51">
        <v>0</v>
      </c>
      <c r="G38" s="51">
        <f t="shared" si="9"/>
        <v>1476</v>
      </c>
      <c r="H38" s="51">
        <v>476</v>
      </c>
      <c r="I38" s="51">
        <v>600</v>
      </c>
      <c r="J38" s="51">
        <v>400</v>
      </c>
      <c r="K38" s="114"/>
      <c r="L38" s="51">
        <f t="shared" si="7"/>
        <v>0</v>
      </c>
      <c r="M38" s="51">
        <v>0</v>
      </c>
      <c r="N38" s="51">
        <v>0</v>
      </c>
      <c r="O38" s="51">
        <v>0</v>
      </c>
      <c r="P38" s="114"/>
    </row>
    <row r="39" spans="1:16" ht="15" outlineLevel="1">
      <c r="A39" s="14">
        <f t="shared" si="8"/>
        <v>26</v>
      </c>
      <c r="B39" s="20" t="s">
        <v>520</v>
      </c>
      <c r="C39" s="51">
        <v>0</v>
      </c>
      <c r="D39" s="51">
        <v>0</v>
      </c>
      <c r="E39" s="51">
        <v>0</v>
      </c>
      <c r="F39" s="51">
        <v>0</v>
      </c>
      <c r="G39" s="51">
        <f t="shared" si="9"/>
        <v>0</v>
      </c>
      <c r="H39" s="51">
        <v>0</v>
      </c>
      <c r="I39" s="51">
        <v>0</v>
      </c>
      <c r="J39" s="51">
        <v>0</v>
      </c>
      <c r="K39" s="114"/>
      <c r="L39" s="51">
        <f t="shared" si="7"/>
        <v>0</v>
      </c>
      <c r="M39" s="51">
        <v>0</v>
      </c>
      <c r="N39" s="51">
        <v>0</v>
      </c>
      <c r="O39" s="51">
        <v>0</v>
      </c>
      <c r="P39" s="114"/>
    </row>
    <row r="40" spans="1:16" ht="15" outlineLevel="1">
      <c r="A40" s="14">
        <f t="shared" si="8"/>
        <v>27</v>
      </c>
      <c r="B40" s="20" t="s">
        <v>521</v>
      </c>
      <c r="C40" s="51">
        <v>0</v>
      </c>
      <c r="D40" s="51">
        <v>0</v>
      </c>
      <c r="E40" s="51">
        <v>0</v>
      </c>
      <c r="F40" s="51">
        <v>0</v>
      </c>
      <c r="G40" s="51">
        <f t="shared" si="9"/>
        <v>0</v>
      </c>
      <c r="H40" s="51">
        <v>0</v>
      </c>
      <c r="I40" s="51">
        <v>0</v>
      </c>
      <c r="J40" s="51">
        <v>0</v>
      </c>
      <c r="K40" s="114"/>
      <c r="L40" s="51">
        <f t="shared" si="7"/>
        <v>0</v>
      </c>
      <c r="M40" s="51">
        <v>0</v>
      </c>
      <c r="N40" s="51">
        <v>0</v>
      </c>
      <c r="O40" s="51">
        <v>0</v>
      </c>
      <c r="P40" s="114"/>
    </row>
    <row r="41" spans="1:16" ht="15" outlineLevel="1">
      <c r="A41" s="14">
        <f t="shared" si="8"/>
        <v>28</v>
      </c>
      <c r="B41" s="20" t="s">
        <v>522</v>
      </c>
      <c r="C41" s="51">
        <v>3000</v>
      </c>
      <c r="D41" s="51">
        <v>2000</v>
      </c>
      <c r="E41" s="51">
        <v>3000</v>
      </c>
      <c r="F41" s="51">
        <v>2000</v>
      </c>
      <c r="G41" s="51">
        <f t="shared" si="9"/>
        <v>3000</v>
      </c>
      <c r="H41" s="51">
        <v>165</v>
      </c>
      <c r="I41" s="51">
        <v>380</v>
      </c>
      <c r="J41" s="51">
        <v>2455</v>
      </c>
      <c r="K41" s="114"/>
      <c r="L41" s="51">
        <f>+M41+N41+O41</f>
        <v>845</v>
      </c>
      <c r="M41" s="51">
        <v>0</v>
      </c>
      <c r="N41" s="51">
        <v>0</v>
      </c>
      <c r="O41" s="83">
        <v>845</v>
      </c>
      <c r="P41" s="114"/>
    </row>
    <row r="42" spans="1:16" ht="15" outlineLevel="1">
      <c r="A42" s="14">
        <f t="shared" si="8"/>
        <v>29</v>
      </c>
      <c r="B42" s="20" t="s">
        <v>523</v>
      </c>
      <c r="C42" s="51">
        <v>0</v>
      </c>
      <c r="D42" s="51">
        <v>0</v>
      </c>
      <c r="E42" s="51">
        <v>0</v>
      </c>
      <c r="F42" s="51">
        <v>0</v>
      </c>
      <c r="G42" s="51">
        <f t="shared" si="9"/>
        <v>0</v>
      </c>
      <c r="H42" s="51">
        <v>0</v>
      </c>
      <c r="I42" s="51">
        <v>0</v>
      </c>
      <c r="J42" s="51">
        <v>0</v>
      </c>
      <c r="K42" s="114"/>
      <c r="L42" s="51">
        <f t="shared" si="7"/>
        <v>0</v>
      </c>
      <c r="M42" s="51">
        <v>0</v>
      </c>
      <c r="N42" s="51">
        <v>0</v>
      </c>
      <c r="O42" s="51">
        <v>0</v>
      </c>
      <c r="P42" s="114"/>
    </row>
    <row r="43" spans="1:16" ht="15" outlineLevel="1">
      <c r="A43" s="14">
        <f t="shared" si="8"/>
        <v>30</v>
      </c>
      <c r="B43" s="20" t="s">
        <v>524</v>
      </c>
      <c r="C43" s="51">
        <v>1500</v>
      </c>
      <c r="D43" s="51">
        <v>0</v>
      </c>
      <c r="E43" s="51">
        <v>1500</v>
      </c>
      <c r="F43" s="51">
        <v>0</v>
      </c>
      <c r="G43" s="51">
        <f t="shared" si="9"/>
        <v>0</v>
      </c>
      <c r="H43" s="51">
        <v>0</v>
      </c>
      <c r="I43" s="51">
        <v>0</v>
      </c>
      <c r="J43" s="51">
        <v>0</v>
      </c>
      <c r="K43" s="114"/>
      <c r="L43" s="51">
        <f t="shared" si="7"/>
        <v>0</v>
      </c>
      <c r="M43" s="51">
        <v>0</v>
      </c>
      <c r="N43" s="51">
        <v>0</v>
      </c>
      <c r="O43" s="51">
        <v>0</v>
      </c>
      <c r="P43" s="114"/>
    </row>
    <row r="44" spans="1:16" ht="15" outlineLevel="1">
      <c r="A44" s="14">
        <f t="shared" si="8"/>
        <v>31</v>
      </c>
      <c r="B44" s="20" t="s">
        <v>525</v>
      </c>
      <c r="C44" s="83">
        <v>0</v>
      </c>
      <c r="D44" s="83">
        <v>3000</v>
      </c>
      <c r="E44" s="83">
        <v>0</v>
      </c>
      <c r="F44" s="83">
        <v>3000</v>
      </c>
      <c r="G44" s="51">
        <f t="shared" si="9"/>
        <v>0</v>
      </c>
      <c r="H44" s="51">
        <v>0</v>
      </c>
      <c r="I44" s="51">
        <v>0</v>
      </c>
      <c r="J44" s="51">
        <v>0</v>
      </c>
      <c r="K44" s="114"/>
      <c r="L44" s="51">
        <f t="shared" si="7"/>
        <v>2326.36</v>
      </c>
      <c r="M44" s="83">
        <v>170</v>
      </c>
      <c r="N44" s="83">
        <v>488.36</v>
      </c>
      <c r="O44" s="83">
        <v>1668</v>
      </c>
      <c r="P44" s="114"/>
    </row>
    <row r="45" spans="1:16" ht="15" outlineLevel="1">
      <c r="A45" s="14">
        <f t="shared" si="8"/>
        <v>32</v>
      </c>
      <c r="B45" s="21" t="s">
        <v>526</v>
      </c>
      <c r="C45" s="51">
        <v>4500</v>
      </c>
      <c r="D45" s="51">
        <v>0</v>
      </c>
      <c r="E45" s="51">
        <v>4500</v>
      </c>
      <c r="F45" s="51">
        <v>0</v>
      </c>
      <c r="G45" s="51">
        <f t="shared" si="9"/>
        <v>0</v>
      </c>
      <c r="H45" s="51">
        <v>0</v>
      </c>
      <c r="I45" s="51">
        <v>0</v>
      </c>
      <c r="J45" s="51">
        <v>0</v>
      </c>
      <c r="K45" s="114"/>
      <c r="L45" s="51">
        <f t="shared" si="7"/>
        <v>0</v>
      </c>
      <c r="M45" s="51">
        <v>0</v>
      </c>
      <c r="N45" s="51">
        <v>0</v>
      </c>
      <c r="O45" s="51">
        <v>0</v>
      </c>
      <c r="P45" s="114"/>
    </row>
    <row r="46" spans="1:16" ht="15" outlineLevel="1">
      <c r="A46" s="14">
        <f t="shared" si="8"/>
        <v>33</v>
      </c>
      <c r="B46" s="20" t="s">
        <v>527</v>
      </c>
      <c r="C46" s="51">
        <v>0</v>
      </c>
      <c r="D46" s="51">
        <v>0</v>
      </c>
      <c r="E46" s="51">
        <v>0</v>
      </c>
      <c r="F46" s="51">
        <v>0</v>
      </c>
      <c r="G46" s="51">
        <f t="shared" si="9"/>
        <v>0</v>
      </c>
      <c r="H46" s="51">
        <v>0</v>
      </c>
      <c r="I46" s="51">
        <v>0</v>
      </c>
      <c r="J46" s="51">
        <v>0</v>
      </c>
      <c r="K46" s="114"/>
      <c r="L46" s="51">
        <f t="shared" si="7"/>
        <v>0</v>
      </c>
      <c r="M46" s="51">
        <v>0</v>
      </c>
      <c r="N46" s="51">
        <v>0</v>
      </c>
      <c r="O46" s="51">
        <v>0</v>
      </c>
      <c r="P46" s="114"/>
    </row>
    <row r="47" spans="1:16" ht="15" outlineLevel="1">
      <c r="A47" s="14">
        <f t="shared" si="8"/>
        <v>34</v>
      </c>
      <c r="B47" s="20" t="s">
        <v>528</v>
      </c>
      <c r="C47" s="51">
        <v>4500</v>
      </c>
      <c r="D47" s="51">
        <v>0</v>
      </c>
      <c r="E47" s="51">
        <v>4500</v>
      </c>
      <c r="F47" s="51">
        <v>0</v>
      </c>
      <c r="G47" s="51">
        <f t="shared" si="9"/>
        <v>3914</v>
      </c>
      <c r="H47" s="51">
        <v>330</v>
      </c>
      <c r="I47" s="51">
        <v>284</v>
      </c>
      <c r="J47" s="51">
        <v>3300</v>
      </c>
      <c r="K47" s="114"/>
      <c r="L47" s="51">
        <f t="shared" si="7"/>
        <v>0</v>
      </c>
      <c r="M47" s="51">
        <v>0</v>
      </c>
      <c r="N47" s="51">
        <v>0</v>
      </c>
      <c r="O47" s="51">
        <v>0</v>
      </c>
      <c r="P47" s="114"/>
    </row>
    <row r="48" spans="1:16" ht="19.5" outlineLevel="1" thickBot="1">
      <c r="A48" s="14">
        <f t="shared" si="8"/>
        <v>35</v>
      </c>
      <c r="B48" s="20" t="s">
        <v>529</v>
      </c>
      <c r="C48" s="51">
        <v>0</v>
      </c>
      <c r="D48" s="51">
        <v>4000</v>
      </c>
      <c r="E48" s="51">
        <v>0</v>
      </c>
      <c r="F48" s="51">
        <v>4000</v>
      </c>
      <c r="G48" s="51">
        <f t="shared" si="9"/>
        <v>0</v>
      </c>
      <c r="H48" s="51">
        <v>0</v>
      </c>
      <c r="I48" s="51">
        <v>0</v>
      </c>
      <c r="J48" s="51">
        <v>0</v>
      </c>
      <c r="K48" s="115"/>
      <c r="L48" s="51">
        <f>+M48+N48+O48</f>
        <v>3884.8</v>
      </c>
      <c r="M48" s="51">
        <v>340</v>
      </c>
      <c r="N48" s="51">
        <v>244.8</v>
      </c>
      <c r="O48" s="51">
        <v>3300</v>
      </c>
      <c r="P48" s="115"/>
    </row>
    <row r="49" spans="1:16" ht="15">
      <c r="A49" s="17">
        <v>3</v>
      </c>
      <c r="B49" s="18" t="s">
        <v>530</v>
      </c>
      <c r="C49" s="70">
        <f>SUM(C50:C63)</f>
        <v>171000</v>
      </c>
      <c r="D49" s="70">
        <f aca="true" t="shared" si="10" ref="D49:L49">SUM(D50:D63)</f>
        <v>40000</v>
      </c>
      <c r="E49" s="70">
        <f t="shared" si="10"/>
        <v>171000</v>
      </c>
      <c r="F49" s="70">
        <f t="shared" si="10"/>
        <v>40000</v>
      </c>
      <c r="G49" s="70">
        <f t="shared" si="10"/>
        <v>50882.8</v>
      </c>
      <c r="H49" s="70">
        <f t="shared" si="10"/>
        <v>7875</v>
      </c>
      <c r="I49" s="70">
        <f t="shared" si="10"/>
        <v>20029.8</v>
      </c>
      <c r="J49" s="70">
        <f t="shared" si="10"/>
        <v>22978</v>
      </c>
      <c r="K49" s="70">
        <f t="shared" si="10"/>
        <v>0</v>
      </c>
      <c r="L49" s="70">
        <f t="shared" si="10"/>
        <v>0</v>
      </c>
      <c r="M49" s="70">
        <f>SUM(M50:M63)</f>
        <v>0</v>
      </c>
      <c r="N49" s="70">
        <f>SUM(N50:N63)</f>
        <v>0</v>
      </c>
      <c r="O49" s="70">
        <f>SUM(O50:O63)</f>
        <v>0</v>
      </c>
      <c r="P49" s="26">
        <f aca="true" t="shared" si="11" ref="P49">SUM(P50:P63)</f>
        <v>0</v>
      </c>
    </row>
    <row r="50" spans="1:16" ht="18.75" customHeight="1" outlineLevel="1">
      <c r="A50" s="14">
        <f>+A48+1</f>
        <v>36</v>
      </c>
      <c r="B50" s="15" t="s">
        <v>495</v>
      </c>
      <c r="C50" s="80">
        <v>61000</v>
      </c>
      <c r="D50" s="80">
        <v>40000</v>
      </c>
      <c r="E50" s="80">
        <v>61000</v>
      </c>
      <c r="F50" s="80">
        <v>40000</v>
      </c>
      <c r="G50" s="51">
        <f>H50+I50+J50</f>
        <v>39567.4</v>
      </c>
      <c r="H50" s="51">
        <v>4454</v>
      </c>
      <c r="I50" s="51">
        <v>15291.4</v>
      </c>
      <c r="J50" s="51">
        <v>19822</v>
      </c>
      <c r="K50" s="126" t="s">
        <v>733</v>
      </c>
      <c r="L50" s="80">
        <v>0</v>
      </c>
      <c r="M50" s="80">
        <v>0</v>
      </c>
      <c r="N50" s="80">
        <v>0</v>
      </c>
      <c r="O50" s="80">
        <v>0</v>
      </c>
      <c r="P50" s="126" t="s">
        <v>733</v>
      </c>
    </row>
    <row r="51" spans="1:16" ht="15" outlineLevel="1">
      <c r="A51" s="14">
        <f aca="true" t="shared" si="12" ref="A51:A63">+A50+1</f>
        <v>37</v>
      </c>
      <c r="B51" s="16" t="s">
        <v>531</v>
      </c>
      <c r="C51" s="50">
        <v>7000</v>
      </c>
      <c r="D51" s="80"/>
      <c r="E51" s="50">
        <v>7000</v>
      </c>
      <c r="F51" s="80"/>
      <c r="G51" s="51">
        <f aca="true" t="shared" si="13" ref="G51:G63">H51+I51+J51</f>
        <v>1940</v>
      </c>
      <c r="H51" s="83">
        <v>400</v>
      </c>
      <c r="I51" s="51">
        <v>1540</v>
      </c>
      <c r="J51" s="83"/>
      <c r="K51" s="127"/>
      <c r="L51" s="80">
        <v>0</v>
      </c>
      <c r="M51" s="80">
        <v>0</v>
      </c>
      <c r="N51" s="80">
        <v>0</v>
      </c>
      <c r="O51" s="80">
        <v>0</v>
      </c>
      <c r="P51" s="127"/>
    </row>
    <row r="52" spans="1:16" ht="15" outlineLevel="1">
      <c r="A52" s="14">
        <f t="shared" si="12"/>
        <v>38</v>
      </c>
      <c r="B52" s="16" t="s">
        <v>532</v>
      </c>
      <c r="C52" s="50">
        <v>9000</v>
      </c>
      <c r="D52" s="80"/>
      <c r="E52" s="50">
        <v>9000</v>
      </c>
      <c r="F52" s="80"/>
      <c r="G52" s="51">
        <f t="shared" si="13"/>
        <v>4500</v>
      </c>
      <c r="H52" s="83">
        <v>1491</v>
      </c>
      <c r="I52" s="83">
        <v>1173</v>
      </c>
      <c r="J52" s="83">
        <v>1836</v>
      </c>
      <c r="K52" s="127"/>
      <c r="L52" s="80">
        <v>0</v>
      </c>
      <c r="M52" s="80">
        <v>0</v>
      </c>
      <c r="N52" s="80">
        <v>0</v>
      </c>
      <c r="O52" s="80">
        <v>0</v>
      </c>
      <c r="P52" s="127"/>
    </row>
    <row r="53" spans="1:16" ht="15" outlineLevel="1">
      <c r="A53" s="14">
        <f t="shared" si="12"/>
        <v>39</v>
      </c>
      <c r="B53" s="16" t="s">
        <v>533</v>
      </c>
      <c r="C53" s="50">
        <v>12000</v>
      </c>
      <c r="D53" s="80"/>
      <c r="E53" s="50">
        <v>12000</v>
      </c>
      <c r="F53" s="80"/>
      <c r="G53" s="51">
        <f t="shared" si="13"/>
        <v>0</v>
      </c>
      <c r="H53" s="83"/>
      <c r="I53" s="83"/>
      <c r="J53" s="83"/>
      <c r="K53" s="127"/>
      <c r="L53" s="80">
        <v>0</v>
      </c>
      <c r="M53" s="80">
        <v>0</v>
      </c>
      <c r="N53" s="80">
        <v>0</v>
      </c>
      <c r="O53" s="80">
        <v>0</v>
      </c>
      <c r="P53" s="127"/>
    </row>
    <row r="54" spans="1:16" ht="15" outlineLevel="1">
      <c r="A54" s="14">
        <f t="shared" si="12"/>
        <v>40</v>
      </c>
      <c r="B54" s="16" t="s">
        <v>534</v>
      </c>
      <c r="C54" s="50">
        <v>9000</v>
      </c>
      <c r="D54" s="80"/>
      <c r="E54" s="50">
        <v>9000</v>
      </c>
      <c r="F54" s="80"/>
      <c r="G54" s="51">
        <f t="shared" si="13"/>
        <v>0</v>
      </c>
      <c r="H54" s="71"/>
      <c r="I54" s="83"/>
      <c r="J54" s="83"/>
      <c r="K54" s="127"/>
      <c r="L54" s="80">
        <v>0</v>
      </c>
      <c r="M54" s="80">
        <v>0</v>
      </c>
      <c r="N54" s="80">
        <v>0</v>
      </c>
      <c r="O54" s="80">
        <v>0</v>
      </c>
      <c r="P54" s="127"/>
    </row>
    <row r="55" spans="1:16" ht="15" outlineLevel="1">
      <c r="A55" s="14">
        <f t="shared" si="12"/>
        <v>41</v>
      </c>
      <c r="B55" s="16" t="s">
        <v>535</v>
      </c>
      <c r="C55" s="50">
        <v>8000</v>
      </c>
      <c r="D55" s="80"/>
      <c r="E55" s="50">
        <v>8000</v>
      </c>
      <c r="F55" s="80"/>
      <c r="G55" s="51">
        <f t="shared" si="13"/>
        <v>0</v>
      </c>
      <c r="H55" s="51"/>
      <c r="I55" s="51"/>
      <c r="J55" s="83"/>
      <c r="K55" s="127"/>
      <c r="L55" s="80">
        <v>0</v>
      </c>
      <c r="M55" s="80">
        <v>0</v>
      </c>
      <c r="N55" s="80">
        <v>0</v>
      </c>
      <c r="O55" s="80">
        <v>0</v>
      </c>
      <c r="P55" s="127"/>
    </row>
    <row r="56" spans="1:16" ht="15" outlineLevel="1">
      <c r="A56" s="14">
        <f t="shared" si="12"/>
        <v>42</v>
      </c>
      <c r="B56" s="16" t="s">
        <v>536</v>
      </c>
      <c r="C56" s="50">
        <v>7000</v>
      </c>
      <c r="D56" s="80"/>
      <c r="E56" s="50">
        <v>7000</v>
      </c>
      <c r="F56" s="80"/>
      <c r="G56" s="51">
        <f t="shared" si="13"/>
        <v>0</v>
      </c>
      <c r="H56" s="51"/>
      <c r="I56" s="51"/>
      <c r="J56" s="51"/>
      <c r="K56" s="127"/>
      <c r="L56" s="80">
        <v>0</v>
      </c>
      <c r="M56" s="80">
        <v>0</v>
      </c>
      <c r="N56" s="80">
        <v>0</v>
      </c>
      <c r="O56" s="80">
        <v>0</v>
      </c>
      <c r="P56" s="127"/>
    </row>
    <row r="57" spans="1:16" ht="15" outlineLevel="1">
      <c r="A57" s="14">
        <f t="shared" si="12"/>
        <v>43</v>
      </c>
      <c r="B57" s="16" t="s">
        <v>537</v>
      </c>
      <c r="C57" s="50">
        <v>7000</v>
      </c>
      <c r="D57" s="80"/>
      <c r="E57" s="50">
        <v>7000</v>
      </c>
      <c r="F57" s="80"/>
      <c r="G57" s="51">
        <f t="shared" si="13"/>
        <v>0</v>
      </c>
      <c r="H57" s="51"/>
      <c r="I57" s="51"/>
      <c r="J57" s="51"/>
      <c r="K57" s="127"/>
      <c r="L57" s="80">
        <v>0</v>
      </c>
      <c r="M57" s="80">
        <v>0</v>
      </c>
      <c r="N57" s="80">
        <v>0</v>
      </c>
      <c r="O57" s="80">
        <v>0</v>
      </c>
      <c r="P57" s="127"/>
    </row>
    <row r="58" spans="1:16" ht="15" outlineLevel="1">
      <c r="A58" s="14">
        <f t="shared" si="12"/>
        <v>44</v>
      </c>
      <c r="B58" s="16" t="s">
        <v>538</v>
      </c>
      <c r="C58" s="50">
        <v>7000</v>
      </c>
      <c r="D58" s="80"/>
      <c r="E58" s="50">
        <v>7000</v>
      </c>
      <c r="F58" s="80"/>
      <c r="G58" s="51">
        <f t="shared" si="13"/>
        <v>0</v>
      </c>
      <c r="H58" s="51"/>
      <c r="I58" s="51"/>
      <c r="J58" s="51"/>
      <c r="K58" s="127"/>
      <c r="L58" s="80">
        <v>0</v>
      </c>
      <c r="M58" s="80">
        <v>0</v>
      </c>
      <c r="N58" s="80">
        <v>0</v>
      </c>
      <c r="O58" s="80">
        <v>0</v>
      </c>
      <c r="P58" s="127"/>
    </row>
    <row r="59" spans="1:16" ht="15" outlineLevel="1">
      <c r="A59" s="14">
        <f t="shared" si="12"/>
        <v>45</v>
      </c>
      <c r="B59" s="16" t="s">
        <v>539</v>
      </c>
      <c r="C59" s="50">
        <v>7000</v>
      </c>
      <c r="D59" s="80"/>
      <c r="E59" s="50">
        <v>7000</v>
      </c>
      <c r="F59" s="80"/>
      <c r="G59" s="51">
        <f t="shared" si="13"/>
        <v>0</v>
      </c>
      <c r="H59" s="83"/>
      <c r="I59" s="83"/>
      <c r="J59" s="83"/>
      <c r="K59" s="127"/>
      <c r="L59" s="80">
        <v>0</v>
      </c>
      <c r="M59" s="80">
        <v>0</v>
      </c>
      <c r="N59" s="80">
        <v>0</v>
      </c>
      <c r="O59" s="80">
        <v>0</v>
      </c>
      <c r="P59" s="127"/>
    </row>
    <row r="60" spans="1:16" ht="15" outlineLevel="1">
      <c r="A60" s="14">
        <f t="shared" si="12"/>
        <v>46</v>
      </c>
      <c r="B60" s="16" t="s">
        <v>540</v>
      </c>
      <c r="C60" s="50">
        <v>10000</v>
      </c>
      <c r="D60" s="80"/>
      <c r="E60" s="50">
        <v>10000</v>
      </c>
      <c r="F60" s="80"/>
      <c r="G60" s="51">
        <f t="shared" si="13"/>
        <v>2267.8</v>
      </c>
      <c r="H60" s="51">
        <v>544</v>
      </c>
      <c r="I60" s="51">
        <v>1003.8</v>
      </c>
      <c r="J60" s="51">
        <v>720</v>
      </c>
      <c r="K60" s="127"/>
      <c r="L60" s="80">
        <v>0</v>
      </c>
      <c r="M60" s="80">
        <v>0</v>
      </c>
      <c r="N60" s="80">
        <v>0</v>
      </c>
      <c r="O60" s="80">
        <v>0</v>
      </c>
      <c r="P60" s="127"/>
    </row>
    <row r="61" spans="1:16" ht="15" outlineLevel="1">
      <c r="A61" s="14">
        <f t="shared" si="12"/>
        <v>47</v>
      </c>
      <c r="B61" s="16" t="s">
        <v>541</v>
      </c>
      <c r="C61" s="50">
        <v>10000</v>
      </c>
      <c r="D61" s="80"/>
      <c r="E61" s="50">
        <v>10000</v>
      </c>
      <c r="F61" s="80"/>
      <c r="G61" s="51">
        <f t="shared" si="13"/>
        <v>0</v>
      </c>
      <c r="H61" s="83"/>
      <c r="I61" s="83"/>
      <c r="J61" s="83"/>
      <c r="K61" s="127"/>
      <c r="L61" s="80">
        <v>0</v>
      </c>
      <c r="M61" s="80">
        <v>0</v>
      </c>
      <c r="N61" s="80">
        <v>0</v>
      </c>
      <c r="O61" s="80">
        <v>0</v>
      </c>
      <c r="P61" s="127"/>
    </row>
    <row r="62" spans="1:16" ht="15" outlineLevel="1">
      <c r="A62" s="14">
        <f t="shared" si="12"/>
        <v>48</v>
      </c>
      <c r="B62" s="16" t="s">
        <v>542</v>
      </c>
      <c r="C62" s="50">
        <v>10000</v>
      </c>
      <c r="D62" s="80"/>
      <c r="E62" s="50">
        <v>10000</v>
      </c>
      <c r="F62" s="80"/>
      <c r="G62" s="51">
        <f t="shared" si="13"/>
        <v>1791.6</v>
      </c>
      <c r="H62" s="83">
        <v>578</v>
      </c>
      <c r="I62" s="83">
        <v>613.6</v>
      </c>
      <c r="J62" s="83">
        <v>600</v>
      </c>
      <c r="K62" s="127"/>
      <c r="L62" s="80">
        <v>0</v>
      </c>
      <c r="M62" s="80">
        <v>0</v>
      </c>
      <c r="N62" s="80">
        <v>0</v>
      </c>
      <c r="O62" s="80">
        <v>0</v>
      </c>
      <c r="P62" s="127"/>
    </row>
    <row r="63" spans="1:16" ht="15" outlineLevel="1">
      <c r="A63" s="14">
        <f t="shared" si="12"/>
        <v>49</v>
      </c>
      <c r="B63" s="16" t="s">
        <v>543</v>
      </c>
      <c r="C63" s="50">
        <v>7000</v>
      </c>
      <c r="D63" s="80"/>
      <c r="E63" s="50">
        <v>7000</v>
      </c>
      <c r="F63" s="80"/>
      <c r="G63" s="51">
        <f t="shared" si="13"/>
        <v>816</v>
      </c>
      <c r="H63" s="83">
        <v>408</v>
      </c>
      <c r="I63" s="83">
        <v>408</v>
      </c>
      <c r="J63" s="83"/>
      <c r="K63" s="128"/>
      <c r="L63" s="80">
        <v>0</v>
      </c>
      <c r="M63" s="80">
        <v>0</v>
      </c>
      <c r="N63" s="80">
        <v>0</v>
      </c>
      <c r="O63" s="80">
        <v>0</v>
      </c>
      <c r="P63" s="128"/>
    </row>
    <row r="64" spans="1:16" ht="15">
      <c r="A64" s="17">
        <v>4</v>
      </c>
      <c r="B64" s="18" t="s">
        <v>544</v>
      </c>
      <c r="C64" s="5">
        <f>SUM(C65:C78)</f>
        <v>88500</v>
      </c>
      <c r="D64" s="5">
        <f aca="true" t="shared" si="14" ref="D64:O64">SUM(D65:D78)</f>
        <v>0</v>
      </c>
      <c r="E64" s="5">
        <f t="shared" si="14"/>
        <v>88500</v>
      </c>
      <c r="F64" s="62">
        <f t="shared" si="14"/>
        <v>0</v>
      </c>
      <c r="G64" s="62">
        <f t="shared" si="14"/>
        <v>12301</v>
      </c>
      <c r="H64" s="62">
        <f t="shared" si="14"/>
        <v>3525</v>
      </c>
      <c r="I64" s="5">
        <f t="shared" si="14"/>
        <v>736</v>
      </c>
      <c r="J64" s="5">
        <f t="shared" si="14"/>
        <v>8040</v>
      </c>
      <c r="K64" s="5">
        <f t="shared" si="14"/>
        <v>0</v>
      </c>
      <c r="L64" s="5">
        <f t="shared" si="14"/>
        <v>0</v>
      </c>
      <c r="M64" s="5">
        <f t="shared" si="14"/>
        <v>0</v>
      </c>
      <c r="N64" s="5">
        <f t="shared" si="14"/>
        <v>0</v>
      </c>
      <c r="O64" s="5">
        <f t="shared" si="14"/>
        <v>0</v>
      </c>
      <c r="P64" s="26">
        <f aca="true" t="shared" si="15" ref="P64">SUM(P65:P78)</f>
        <v>0</v>
      </c>
    </row>
    <row r="65" spans="1:16" ht="18.75" customHeight="1" outlineLevel="1">
      <c r="A65" s="14">
        <f>+A63+1</f>
        <v>50</v>
      </c>
      <c r="B65" s="15" t="s">
        <v>495</v>
      </c>
      <c r="C65" s="77">
        <v>30000</v>
      </c>
      <c r="D65" s="77">
        <v>0</v>
      </c>
      <c r="E65" s="77">
        <v>30000</v>
      </c>
      <c r="F65" s="77">
        <v>0</v>
      </c>
      <c r="G65" s="80">
        <f>+H65+I65+J65</f>
        <v>10610</v>
      </c>
      <c r="H65" s="77">
        <v>2250</v>
      </c>
      <c r="I65" s="77">
        <v>320</v>
      </c>
      <c r="J65" s="77">
        <v>8040</v>
      </c>
      <c r="K65" s="126" t="s">
        <v>733</v>
      </c>
      <c r="L65" s="77">
        <v>0</v>
      </c>
      <c r="M65" s="77">
        <v>0</v>
      </c>
      <c r="N65" s="77">
        <v>0</v>
      </c>
      <c r="O65" s="77">
        <v>0</v>
      </c>
      <c r="P65" s="126" t="s">
        <v>733</v>
      </c>
    </row>
    <row r="66" spans="1:16" ht="15" outlineLevel="1">
      <c r="A66" s="14">
        <f>+A65+1</f>
        <v>51</v>
      </c>
      <c r="B66" s="16" t="s">
        <v>545</v>
      </c>
      <c r="C66" s="77">
        <v>4500</v>
      </c>
      <c r="D66" s="77">
        <v>0</v>
      </c>
      <c r="E66" s="77">
        <v>4500</v>
      </c>
      <c r="F66" s="77">
        <v>0</v>
      </c>
      <c r="G66" s="80">
        <v>0</v>
      </c>
      <c r="H66" s="77">
        <v>0</v>
      </c>
      <c r="I66" s="77">
        <v>0</v>
      </c>
      <c r="J66" s="77">
        <v>0</v>
      </c>
      <c r="K66" s="127"/>
      <c r="L66" s="77">
        <v>0</v>
      </c>
      <c r="M66" s="77">
        <v>0</v>
      </c>
      <c r="N66" s="77">
        <v>0</v>
      </c>
      <c r="O66" s="77">
        <v>0</v>
      </c>
      <c r="P66" s="127"/>
    </row>
    <row r="67" spans="1:16" ht="15" outlineLevel="1">
      <c r="A67" s="14">
        <f aca="true" t="shared" si="16" ref="A67:A78">+A66+1</f>
        <v>52</v>
      </c>
      <c r="B67" s="16" t="s">
        <v>546</v>
      </c>
      <c r="C67" s="77">
        <v>4500</v>
      </c>
      <c r="D67" s="77">
        <v>0</v>
      </c>
      <c r="E67" s="77">
        <v>4500</v>
      </c>
      <c r="F67" s="77">
        <v>0</v>
      </c>
      <c r="G67" s="80">
        <v>0</v>
      </c>
      <c r="H67" s="77">
        <v>0</v>
      </c>
      <c r="I67" s="77">
        <v>0</v>
      </c>
      <c r="J67" s="77">
        <v>0</v>
      </c>
      <c r="K67" s="127"/>
      <c r="L67" s="77">
        <v>0</v>
      </c>
      <c r="M67" s="77">
        <v>0</v>
      </c>
      <c r="N67" s="77">
        <v>0</v>
      </c>
      <c r="O67" s="77">
        <v>0</v>
      </c>
      <c r="P67" s="127"/>
    </row>
    <row r="68" spans="1:16" ht="15" outlineLevel="1">
      <c r="A68" s="14">
        <f t="shared" si="16"/>
        <v>53</v>
      </c>
      <c r="B68" s="16" t="s">
        <v>547</v>
      </c>
      <c r="C68" s="77">
        <v>4500</v>
      </c>
      <c r="D68" s="77">
        <v>0</v>
      </c>
      <c r="E68" s="77">
        <v>4500</v>
      </c>
      <c r="F68" s="77">
        <v>0</v>
      </c>
      <c r="G68" s="80">
        <v>0</v>
      </c>
      <c r="H68" s="77">
        <v>0</v>
      </c>
      <c r="I68" s="77">
        <v>0</v>
      </c>
      <c r="J68" s="77">
        <v>0</v>
      </c>
      <c r="K68" s="127"/>
      <c r="L68" s="77">
        <v>0</v>
      </c>
      <c r="M68" s="77">
        <v>0</v>
      </c>
      <c r="N68" s="77">
        <v>0</v>
      </c>
      <c r="O68" s="77">
        <v>0</v>
      </c>
      <c r="P68" s="127"/>
    </row>
    <row r="69" spans="1:16" ht="15" outlineLevel="1">
      <c r="A69" s="14">
        <f t="shared" si="16"/>
        <v>54</v>
      </c>
      <c r="B69" s="16" t="s">
        <v>548</v>
      </c>
      <c r="C69" s="77">
        <v>4500</v>
      </c>
      <c r="D69" s="77">
        <v>0</v>
      </c>
      <c r="E69" s="77">
        <v>4500</v>
      </c>
      <c r="F69" s="77">
        <v>0</v>
      </c>
      <c r="G69" s="80">
        <v>0</v>
      </c>
      <c r="H69" s="77">
        <v>0</v>
      </c>
      <c r="I69" s="77">
        <v>0</v>
      </c>
      <c r="J69" s="77">
        <v>0</v>
      </c>
      <c r="K69" s="127"/>
      <c r="L69" s="77">
        <v>0</v>
      </c>
      <c r="M69" s="77">
        <v>0</v>
      </c>
      <c r="N69" s="77">
        <v>0</v>
      </c>
      <c r="O69" s="77">
        <v>0</v>
      </c>
      <c r="P69" s="127"/>
    </row>
    <row r="70" spans="1:16" ht="15" outlineLevel="1">
      <c r="A70" s="14">
        <f t="shared" si="16"/>
        <v>55</v>
      </c>
      <c r="B70" s="16" t="s">
        <v>549</v>
      </c>
      <c r="C70" s="77">
        <v>4500</v>
      </c>
      <c r="D70" s="77">
        <v>0</v>
      </c>
      <c r="E70" s="77">
        <v>4500</v>
      </c>
      <c r="F70" s="77">
        <v>0</v>
      </c>
      <c r="G70" s="80">
        <f>+H70+I70+J70</f>
        <v>1691</v>
      </c>
      <c r="H70" s="77">
        <v>1275</v>
      </c>
      <c r="I70" s="77">
        <v>416</v>
      </c>
      <c r="J70" s="77">
        <v>0</v>
      </c>
      <c r="K70" s="127"/>
      <c r="L70" s="77">
        <v>0</v>
      </c>
      <c r="M70" s="77">
        <v>0</v>
      </c>
      <c r="N70" s="77">
        <v>0</v>
      </c>
      <c r="O70" s="77">
        <v>0</v>
      </c>
      <c r="P70" s="127"/>
    </row>
    <row r="71" spans="1:16" ht="15" outlineLevel="1">
      <c r="A71" s="14">
        <f t="shared" si="16"/>
        <v>56</v>
      </c>
      <c r="B71" s="16" t="s">
        <v>550</v>
      </c>
      <c r="C71" s="77">
        <v>4500</v>
      </c>
      <c r="D71" s="77">
        <v>0</v>
      </c>
      <c r="E71" s="77">
        <v>4500</v>
      </c>
      <c r="F71" s="77">
        <v>0</v>
      </c>
      <c r="G71" s="80">
        <v>0</v>
      </c>
      <c r="H71" s="77">
        <v>0</v>
      </c>
      <c r="I71" s="77">
        <v>0</v>
      </c>
      <c r="J71" s="77">
        <v>0</v>
      </c>
      <c r="K71" s="127"/>
      <c r="L71" s="77">
        <v>0</v>
      </c>
      <c r="M71" s="77">
        <v>0</v>
      </c>
      <c r="N71" s="77">
        <v>0</v>
      </c>
      <c r="O71" s="77">
        <v>0</v>
      </c>
      <c r="P71" s="127"/>
    </row>
    <row r="72" spans="1:16" ht="15" outlineLevel="1">
      <c r="A72" s="14">
        <f t="shared" si="16"/>
        <v>57</v>
      </c>
      <c r="B72" s="16" t="s">
        <v>551</v>
      </c>
      <c r="C72" s="77">
        <v>4500</v>
      </c>
      <c r="D72" s="77">
        <v>0</v>
      </c>
      <c r="E72" s="77">
        <v>4500</v>
      </c>
      <c r="F72" s="77">
        <v>0</v>
      </c>
      <c r="G72" s="80">
        <v>0</v>
      </c>
      <c r="H72" s="77">
        <v>0</v>
      </c>
      <c r="I72" s="77">
        <v>0</v>
      </c>
      <c r="J72" s="77">
        <v>0</v>
      </c>
      <c r="K72" s="127"/>
      <c r="L72" s="77">
        <v>0</v>
      </c>
      <c r="M72" s="77">
        <v>0</v>
      </c>
      <c r="N72" s="77">
        <v>0</v>
      </c>
      <c r="O72" s="77">
        <v>0</v>
      </c>
      <c r="P72" s="127"/>
    </row>
    <row r="73" spans="1:16" ht="15" outlineLevel="1">
      <c r="A73" s="14">
        <f t="shared" si="16"/>
        <v>58</v>
      </c>
      <c r="B73" s="16" t="s">
        <v>552</v>
      </c>
      <c r="C73" s="77">
        <v>4500</v>
      </c>
      <c r="D73" s="77">
        <v>0</v>
      </c>
      <c r="E73" s="77">
        <v>4500</v>
      </c>
      <c r="F73" s="77">
        <v>0</v>
      </c>
      <c r="G73" s="80">
        <v>0</v>
      </c>
      <c r="H73" s="77">
        <v>0</v>
      </c>
      <c r="I73" s="77">
        <v>0</v>
      </c>
      <c r="J73" s="77">
        <v>0</v>
      </c>
      <c r="K73" s="127"/>
      <c r="L73" s="77">
        <v>0</v>
      </c>
      <c r="M73" s="77">
        <v>0</v>
      </c>
      <c r="N73" s="77">
        <v>0</v>
      </c>
      <c r="O73" s="77">
        <v>0</v>
      </c>
      <c r="P73" s="127"/>
    </row>
    <row r="74" spans="1:16" ht="15" outlineLevel="1">
      <c r="A74" s="14">
        <f t="shared" si="16"/>
        <v>59</v>
      </c>
      <c r="B74" s="16" t="s">
        <v>553</v>
      </c>
      <c r="C74" s="77">
        <v>4500</v>
      </c>
      <c r="D74" s="77">
        <v>0</v>
      </c>
      <c r="E74" s="77">
        <v>4500</v>
      </c>
      <c r="F74" s="77">
        <v>0</v>
      </c>
      <c r="G74" s="80">
        <v>0</v>
      </c>
      <c r="H74" s="77">
        <v>0</v>
      </c>
      <c r="I74" s="77">
        <v>0</v>
      </c>
      <c r="J74" s="77">
        <v>0</v>
      </c>
      <c r="K74" s="127"/>
      <c r="L74" s="77">
        <v>0</v>
      </c>
      <c r="M74" s="77">
        <v>0</v>
      </c>
      <c r="N74" s="77">
        <v>0</v>
      </c>
      <c r="O74" s="77">
        <v>0</v>
      </c>
      <c r="P74" s="127"/>
    </row>
    <row r="75" spans="1:16" ht="15" outlineLevel="1">
      <c r="A75" s="14">
        <f t="shared" si="16"/>
        <v>60</v>
      </c>
      <c r="B75" s="16" t="s">
        <v>554</v>
      </c>
      <c r="C75" s="77">
        <v>4500</v>
      </c>
      <c r="D75" s="77">
        <v>0</v>
      </c>
      <c r="E75" s="77">
        <v>4500</v>
      </c>
      <c r="F75" s="77">
        <v>0</v>
      </c>
      <c r="G75" s="80">
        <v>0</v>
      </c>
      <c r="H75" s="77">
        <v>0</v>
      </c>
      <c r="I75" s="77">
        <v>0</v>
      </c>
      <c r="J75" s="77">
        <v>0</v>
      </c>
      <c r="K75" s="127"/>
      <c r="L75" s="77">
        <v>0</v>
      </c>
      <c r="M75" s="77">
        <v>0</v>
      </c>
      <c r="N75" s="77">
        <v>0</v>
      </c>
      <c r="O75" s="77">
        <v>0</v>
      </c>
      <c r="P75" s="127"/>
    </row>
    <row r="76" spans="1:16" ht="15" outlineLevel="1">
      <c r="A76" s="14">
        <f t="shared" si="16"/>
        <v>61</v>
      </c>
      <c r="B76" s="16" t="s">
        <v>555</v>
      </c>
      <c r="C76" s="77">
        <v>4500</v>
      </c>
      <c r="D76" s="77">
        <v>0</v>
      </c>
      <c r="E76" s="77">
        <v>4500</v>
      </c>
      <c r="F76" s="77">
        <v>0</v>
      </c>
      <c r="G76" s="80">
        <v>0</v>
      </c>
      <c r="H76" s="77">
        <v>0</v>
      </c>
      <c r="I76" s="77">
        <v>0</v>
      </c>
      <c r="J76" s="77">
        <v>0</v>
      </c>
      <c r="K76" s="127"/>
      <c r="L76" s="77">
        <v>0</v>
      </c>
      <c r="M76" s="77">
        <v>0</v>
      </c>
      <c r="N76" s="77">
        <v>0</v>
      </c>
      <c r="O76" s="77">
        <v>0</v>
      </c>
      <c r="P76" s="127"/>
    </row>
    <row r="77" spans="1:16" ht="15" outlineLevel="1">
      <c r="A77" s="14">
        <f t="shared" si="16"/>
        <v>62</v>
      </c>
      <c r="B77" s="16" t="s">
        <v>556</v>
      </c>
      <c r="C77" s="77">
        <v>4500</v>
      </c>
      <c r="D77" s="77">
        <v>0</v>
      </c>
      <c r="E77" s="77">
        <v>4500</v>
      </c>
      <c r="F77" s="77">
        <v>0</v>
      </c>
      <c r="G77" s="80">
        <v>0</v>
      </c>
      <c r="H77" s="77">
        <v>0</v>
      </c>
      <c r="I77" s="77">
        <v>0</v>
      </c>
      <c r="J77" s="77">
        <v>0</v>
      </c>
      <c r="K77" s="127"/>
      <c r="L77" s="77">
        <v>0</v>
      </c>
      <c r="M77" s="77">
        <v>0</v>
      </c>
      <c r="N77" s="77">
        <v>0</v>
      </c>
      <c r="O77" s="77">
        <v>0</v>
      </c>
      <c r="P77" s="127"/>
    </row>
    <row r="78" spans="1:16" ht="15" outlineLevel="1">
      <c r="A78" s="14">
        <f t="shared" si="16"/>
        <v>63</v>
      </c>
      <c r="B78" s="16" t="s">
        <v>557</v>
      </c>
      <c r="C78" s="77">
        <v>4500</v>
      </c>
      <c r="D78" s="77">
        <v>0</v>
      </c>
      <c r="E78" s="77">
        <v>4500</v>
      </c>
      <c r="F78" s="77">
        <v>0</v>
      </c>
      <c r="G78" s="80">
        <v>0</v>
      </c>
      <c r="H78" s="77">
        <v>0</v>
      </c>
      <c r="I78" s="77">
        <v>0</v>
      </c>
      <c r="J78" s="77">
        <v>0</v>
      </c>
      <c r="K78" s="128"/>
      <c r="L78" s="77">
        <v>0</v>
      </c>
      <c r="M78" s="77">
        <v>0</v>
      </c>
      <c r="N78" s="77">
        <v>0</v>
      </c>
      <c r="O78" s="77">
        <v>0</v>
      </c>
      <c r="P78" s="128"/>
    </row>
    <row r="79" spans="1:16" ht="15">
      <c r="A79" s="17">
        <v>5</v>
      </c>
      <c r="B79" s="18" t="s">
        <v>558</v>
      </c>
      <c r="C79" s="5">
        <f>SUM(C80:C95)</f>
        <v>50000</v>
      </c>
      <c r="D79" s="5">
        <f aca="true" t="shared" si="17" ref="D79:L79">SUM(D80:D95)</f>
        <v>0</v>
      </c>
      <c r="E79" s="5">
        <f t="shared" si="17"/>
        <v>44000</v>
      </c>
      <c r="F79" s="5">
        <f t="shared" si="17"/>
        <v>0</v>
      </c>
      <c r="G79" s="5">
        <f t="shared" si="17"/>
        <v>12719.5</v>
      </c>
      <c r="H79" s="5">
        <f t="shared" si="17"/>
        <v>0</v>
      </c>
      <c r="I79" s="5">
        <f t="shared" si="17"/>
        <v>2962.7</v>
      </c>
      <c r="J79" s="5">
        <f t="shared" si="17"/>
        <v>10235</v>
      </c>
      <c r="K79" s="5">
        <f t="shared" si="17"/>
        <v>0</v>
      </c>
      <c r="L79" s="5">
        <f t="shared" si="17"/>
        <v>0</v>
      </c>
      <c r="M79" s="5">
        <f>SUM(M80:M95)</f>
        <v>0</v>
      </c>
      <c r="N79" s="5">
        <f>SUM(N80:N95)</f>
        <v>0</v>
      </c>
      <c r="O79" s="5">
        <f>SUM(O80:O95)</f>
        <v>0</v>
      </c>
      <c r="P79" s="26">
        <f aca="true" t="shared" si="18" ref="P79">SUM(P80:P95)</f>
        <v>0</v>
      </c>
    </row>
    <row r="80" spans="1:16" ht="18.75" customHeight="1" outlineLevel="1">
      <c r="A80" s="14">
        <f>+A78+1</f>
        <v>64</v>
      </c>
      <c r="B80" s="15" t="s">
        <v>495</v>
      </c>
      <c r="C80" s="77">
        <v>44000</v>
      </c>
      <c r="D80" s="77">
        <v>0</v>
      </c>
      <c r="E80" s="77">
        <v>44000</v>
      </c>
      <c r="F80" s="77">
        <v>0</v>
      </c>
      <c r="G80" s="83">
        <f>I80+J80</f>
        <v>12719.5</v>
      </c>
      <c r="H80" s="83">
        <v>0</v>
      </c>
      <c r="I80" s="83">
        <f>283.1+2201.4</f>
        <v>2484.5</v>
      </c>
      <c r="J80" s="83">
        <f>2120+8115</f>
        <v>10235</v>
      </c>
      <c r="K80" s="126" t="s">
        <v>733</v>
      </c>
      <c r="L80" s="77">
        <v>0</v>
      </c>
      <c r="M80" s="77">
        <v>0</v>
      </c>
      <c r="N80" s="77">
        <v>0</v>
      </c>
      <c r="O80" s="77">
        <v>0</v>
      </c>
      <c r="P80" s="126" t="s">
        <v>733</v>
      </c>
    </row>
    <row r="81" spans="1:16" ht="15" outlineLevel="1">
      <c r="A81" s="14">
        <f>+A80+1</f>
        <v>65</v>
      </c>
      <c r="B81" s="16" t="s">
        <v>559</v>
      </c>
      <c r="C81" s="77">
        <v>0</v>
      </c>
      <c r="D81" s="77">
        <v>0</v>
      </c>
      <c r="E81" s="77">
        <v>0</v>
      </c>
      <c r="F81" s="77">
        <v>0</v>
      </c>
      <c r="G81" s="83">
        <v>0</v>
      </c>
      <c r="H81" s="83">
        <v>0</v>
      </c>
      <c r="I81" s="83">
        <v>0</v>
      </c>
      <c r="J81" s="83">
        <v>0</v>
      </c>
      <c r="K81" s="127"/>
      <c r="L81" s="77">
        <v>0</v>
      </c>
      <c r="M81" s="77">
        <v>0</v>
      </c>
      <c r="N81" s="77">
        <v>0</v>
      </c>
      <c r="O81" s="77">
        <v>0</v>
      </c>
      <c r="P81" s="127"/>
    </row>
    <row r="82" spans="1:16" ht="15" outlineLevel="1">
      <c r="A82" s="14">
        <f aca="true" t="shared" si="19" ref="A82:A95">+A81+1</f>
        <v>66</v>
      </c>
      <c r="B82" s="16" t="s">
        <v>560</v>
      </c>
      <c r="C82" s="77">
        <v>0</v>
      </c>
      <c r="D82" s="77">
        <v>0</v>
      </c>
      <c r="E82" s="77">
        <v>0</v>
      </c>
      <c r="F82" s="77">
        <v>0</v>
      </c>
      <c r="G82" s="83">
        <v>0</v>
      </c>
      <c r="H82" s="83">
        <v>0</v>
      </c>
      <c r="I82" s="83">
        <v>0</v>
      </c>
      <c r="J82" s="83">
        <v>0</v>
      </c>
      <c r="K82" s="127"/>
      <c r="L82" s="77">
        <v>0</v>
      </c>
      <c r="M82" s="77">
        <v>0</v>
      </c>
      <c r="N82" s="77">
        <v>0</v>
      </c>
      <c r="O82" s="77">
        <v>0</v>
      </c>
      <c r="P82" s="127"/>
    </row>
    <row r="83" spans="1:16" ht="15" outlineLevel="1">
      <c r="A83" s="14">
        <f t="shared" si="19"/>
        <v>67</v>
      </c>
      <c r="B83" s="16" t="s">
        <v>561</v>
      </c>
      <c r="C83" s="77">
        <v>0</v>
      </c>
      <c r="D83" s="77">
        <v>0</v>
      </c>
      <c r="E83" s="77">
        <v>0</v>
      </c>
      <c r="F83" s="77">
        <v>0</v>
      </c>
      <c r="G83" s="83">
        <v>0</v>
      </c>
      <c r="H83" s="83">
        <v>0</v>
      </c>
      <c r="I83" s="83">
        <v>0</v>
      </c>
      <c r="J83" s="83">
        <v>0</v>
      </c>
      <c r="K83" s="127"/>
      <c r="L83" s="77">
        <v>0</v>
      </c>
      <c r="M83" s="77">
        <v>0</v>
      </c>
      <c r="N83" s="77">
        <v>0</v>
      </c>
      <c r="O83" s="77">
        <v>0</v>
      </c>
      <c r="P83" s="127"/>
    </row>
    <row r="84" spans="1:16" ht="15" outlineLevel="1">
      <c r="A84" s="14">
        <f t="shared" si="19"/>
        <v>68</v>
      </c>
      <c r="B84" s="16" t="s">
        <v>562</v>
      </c>
      <c r="C84" s="77">
        <v>0</v>
      </c>
      <c r="D84" s="77">
        <v>0</v>
      </c>
      <c r="E84" s="77">
        <v>0</v>
      </c>
      <c r="F84" s="77">
        <v>0</v>
      </c>
      <c r="G84" s="83">
        <v>0</v>
      </c>
      <c r="H84" s="83">
        <v>0</v>
      </c>
      <c r="I84" s="83">
        <v>0</v>
      </c>
      <c r="J84" s="83">
        <v>0</v>
      </c>
      <c r="K84" s="127"/>
      <c r="L84" s="77">
        <v>0</v>
      </c>
      <c r="M84" s="77">
        <v>0</v>
      </c>
      <c r="N84" s="77">
        <v>0</v>
      </c>
      <c r="O84" s="77">
        <v>0</v>
      </c>
      <c r="P84" s="127"/>
    </row>
    <row r="85" spans="1:16" ht="15" outlineLevel="1">
      <c r="A85" s="14">
        <f t="shared" si="19"/>
        <v>69</v>
      </c>
      <c r="B85" s="16" t="s">
        <v>563</v>
      </c>
      <c r="C85" s="77">
        <v>3000</v>
      </c>
      <c r="D85" s="77">
        <v>0</v>
      </c>
      <c r="E85" s="77">
        <v>0</v>
      </c>
      <c r="F85" s="77">
        <v>0</v>
      </c>
      <c r="G85" s="83">
        <v>0</v>
      </c>
      <c r="H85" s="83">
        <v>0</v>
      </c>
      <c r="I85" s="83">
        <v>274.2</v>
      </c>
      <c r="J85" s="83">
        <v>0</v>
      </c>
      <c r="K85" s="127"/>
      <c r="L85" s="77">
        <v>0</v>
      </c>
      <c r="M85" s="77">
        <v>0</v>
      </c>
      <c r="N85" s="77">
        <v>0</v>
      </c>
      <c r="O85" s="77">
        <v>0</v>
      </c>
      <c r="P85" s="127"/>
    </row>
    <row r="86" spans="1:16" ht="15" outlineLevel="1">
      <c r="A86" s="14">
        <f t="shared" si="19"/>
        <v>70</v>
      </c>
      <c r="B86" s="16" t="s">
        <v>564</v>
      </c>
      <c r="C86" s="77">
        <v>0</v>
      </c>
      <c r="D86" s="77">
        <v>0</v>
      </c>
      <c r="E86" s="77">
        <v>0</v>
      </c>
      <c r="F86" s="77">
        <v>0</v>
      </c>
      <c r="G86" s="83">
        <v>0</v>
      </c>
      <c r="H86" s="83">
        <v>0</v>
      </c>
      <c r="I86" s="83">
        <v>0</v>
      </c>
      <c r="J86" s="83">
        <v>0</v>
      </c>
      <c r="K86" s="127"/>
      <c r="L86" s="77">
        <v>0</v>
      </c>
      <c r="M86" s="77">
        <v>0</v>
      </c>
      <c r="N86" s="77">
        <v>0</v>
      </c>
      <c r="O86" s="77">
        <v>0</v>
      </c>
      <c r="P86" s="127"/>
    </row>
    <row r="87" spans="1:16" ht="15" outlineLevel="1">
      <c r="A87" s="14">
        <f t="shared" si="19"/>
        <v>71</v>
      </c>
      <c r="B87" s="16" t="s">
        <v>565</v>
      </c>
      <c r="C87" s="77">
        <v>0</v>
      </c>
      <c r="D87" s="77">
        <v>0</v>
      </c>
      <c r="E87" s="77">
        <v>0</v>
      </c>
      <c r="F87" s="77">
        <v>0</v>
      </c>
      <c r="G87" s="83">
        <v>0</v>
      </c>
      <c r="H87" s="83">
        <v>0</v>
      </c>
      <c r="I87" s="83">
        <v>0</v>
      </c>
      <c r="J87" s="83">
        <v>0</v>
      </c>
      <c r="K87" s="127"/>
      <c r="L87" s="77">
        <v>0</v>
      </c>
      <c r="M87" s="77">
        <v>0</v>
      </c>
      <c r="N87" s="77">
        <v>0</v>
      </c>
      <c r="O87" s="77">
        <v>0</v>
      </c>
      <c r="P87" s="127"/>
    </row>
    <row r="88" spans="1:16" ht="15" outlineLevel="1">
      <c r="A88" s="14">
        <f t="shared" si="19"/>
        <v>72</v>
      </c>
      <c r="B88" s="16" t="s">
        <v>566</v>
      </c>
      <c r="C88" s="77">
        <v>0</v>
      </c>
      <c r="D88" s="77">
        <v>0</v>
      </c>
      <c r="E88" s="77">
        <v>0</v>
      </c>
      <c r="F88" s="77">
        <v>0</v>
      </c>
      <c r="G88" s="83">
        <v>0</v>
      </c>
      <c r="H88" s="83">
        <v>0</v>
      </c>
      <c r="I88" s="83">
        <v>0</v>
      </c>
      <c r="J88" s="83">
        <v>0</v>
      </c>
      <c r="K88" s="127"/>
      <c r="L88" s="77">
        <v>0</v>
      </c>
      <c r="M88" s="77">
        <v>0</v>
      </c>
      <c r="N88" s="77">
        <v>0</v>
      </c>
      <c r="O88" s="77">
        <v>0</v>
      </c>
      <c r="P88" s="127"/>
    </row>
    <row r="89" spans="1:16" ht="15" outlineLevel="1">
      <c r="A89" s="14">
        <f t="shared" si="19"/>
        <v>73</v>
      </c>
      <c r="B89" s="16" t="s">
        <v>567</v>
      </c>
      <c r="C89" s="77">
        <v>0</v>
      </c>
      <c r="D89" s="77">
        <v>0</v>
      </c>
      <c r="E89" s="77">
        <v>0</v>
      </c>
      <c r="F89" s="77">
        <v>0</v>
      </c>
      <c r="G89" s="83">
        <v>0</v>
      </c>
      <c r="H89" s="83">
        <v>0</v>
      </c>
      <c r="I89" s="83">
        <v>0</v>
      </c>
      <c r="J89" s="83">
        <v>0</v>
      </c>
      <c r="K89" s="127"/>
      <c r="L89" s="77">
        <v>0</v>
      </c>
      <c r="M89" s="77">
        <v>0</v>
      </c>
      <c r="N89" s="77">
        <v>0</v>
      </c>
      <c r="O89" s="77">
        <v>0</v>
      </c>
      <c r="P89" s="127"/>
    </row>
    <row r="90" spans="1:16" ht="15" outlineLevel="1">
      <c r="A90" s="14">
        <f t="shared" si="19"/>
        <v>74</v>
      </c>
      <c r="B90" s="16" t="s">
        <v>568</v>
      </c>
      <c r="C90" s="77">
        <v>0</v>
      </c>
      <c r="D90" s="77">
        <v>0</v>
      </c>
      <c r="E90" s="77">
        <v>0</v>
      </c>
      <c r="F90" s="77">
        <v>0</v>
      </c>
      <c r="G90" s="83">
        <v>0</v>
      </c>
      <c r="H90" s="83">
        <v>0</v>
      </c>
      <c r="I90" s="83">
        <v>0</v>
      </c>
      <c r="J90" s="83">
        <v>0</v>
      </c>
      <c r="K90" s="127"/>
      <c r="L90" s="77">
        <v>0</v>
      </c>
      <c r="M90" s="77">
        <v>0</v>
      </c>
      <c r="N90" s="77">
        <v>0</v>
      </c>
      <c r="O90" s="77">
        <v>0</v>
      </c>
      <c r="P90" s="127"/>
    </row>
    <row r="91" spans="1:16" ht="15" outlineLevel="1">
      <c r="A91" s="14">
        <f t="shared" si="19"/>
        <v>75</v>
      </c>
      <c r="B91" s="16" t="s">
        <v>569</v>
      </c>
      <c r="C91" s="77">
        <v>0</v>
      </c>
      <c r="D91" s="77">
        <v>0</v>
      </c>
      <c r="E91" s="77">
        <v>0</v>
      </c>
      <c r="F91" s="77">
        <v>0</v>
      </c>
      <c r="G91" s="83">
        <v>0</v>
      </c>
      <c r="H91" s="83">
        <v>0</v>
      </c>
      <c r="I91" s="83">
        <v>0</v>
      </c>
      <c r="J91" s="83">
        <v>0</v>
      </c>
      <c r="K91" s="127"/>
      <c r="L91" s="77">
        <v>0</v>
      </c>
      <c r="M91" s="77">
        <v>0</v>
      </c>
      <c r="N91" s="77">
        <v>0</v>
      </c>
      <c r="O91" s="77">
        <v>0</v>
      </c>
      <c r="P91" s="127"/>
    </row>
    <row r="92" spans="1:16" ht="15" outlineLevel="1">
      <c r="A92" s="14">
        <f t="shared" si="19"/>
        <v>76</v>
      </c>
      <c r="B92" s="16" t="s">
        <v>570</v>
      </c>
      <c r="C92" s="77">
        <v>0</v>
      </c>
      <c r="D92" s="77">
        <v>0</v>
      </c>
      <c r="E92" s="77">
        <v>0</v>
      </c>
      <c r="F92" s="77">
        <v>0</v>
      </c>
      <c r="G92" s="83">
        <v>0</v>
      </c>
      <c r="H92" s="83">
        <v>0</v>
      </c>
      <c r="I92" s="83">
        <v>0</v>
      </c>
      <c r="J92" s="83">
        <v>0</v>
      </c>
      <c r="K92" s="127"/>
      <c r="L92" s="77">
        <v>0</v>
      </c>
      <c r="M92" s="77">
        <v>0</v>
      </c>
      <c r="N92" s="77">
        <v>0</v>
      </c>
      <c r="O92" s="77">
        <v>0</v>
      </c>
      <c r="P92" s="127"/>
    </row>
    <row r="93" spans="1:16" ht="15" outlineLevel="1">
      <c r="A93" s="14">
        <f t="shared" si="19"/>
        <v>77</v>
      </c>
      <c r="B93" s="16" t="s">
        <v>571</v>
      </c>
      <c r="C93" s="77">
        <v>0</v>
      </c>
      <c r="D93" s="77">
        <v>0</v>
      </c>
      <c r="E93" s="77">
        <v>0</v>
      </c>
      <c r="F93" s="77">
        <v>0</v>
      </c>
      <c r="G93" s="83">
        <v>0</v>
      </c>
      <c r="H93" s="83">
        <v>0</v>
      </c>
      <c r="I93" s="83">
        <v>0</v>
      </c>
      <c r="J93" s="83">
        <v>0</v>
      </c>
      <c r="K93" s="127"/>
      <c r="L93" s="77">
        <v>0</v>
      </c>
      <c r="M93" s="77">
        <v>0</v>
      </c>
      <c r="N93" s="77">
        <v>0</v>
      </c>
      <c r="O93" s="77">
        <v>0</v>
      </c>
      <c r="P93" s="127"/>
    </row>
    <row r="94" spans="1:16" ht="15" outlineLevel="1">
      <c r="A94" s="14">
        <f t="shared" si="19"/>
        <v>78</v>
      </c>
      <c r="B94" s="16" t="s">
        <v>572</v>
      </c>
      <c r="C94" s="77">
        <v>3000</v>
      </c>
      <c r="D94" s="77">
        <v>0</v>
      </c>
      <c r="E94" s="77">
        <v>0</v>
      </c>
      <c r="F94" s="77">
        <v>0</v>
      </c>
      <c r="G94" s="83">
        <v>0</v>
      </c>
      <c r="H94" s="83">
        <v>0</v>
      </c>
      <c r="I94" s="83">
        <v>204</v>
      </c>
      <c r="J94" s="83">
        <v>0</v>
      </c>
      <c r="K94" s="127"/>
      <c r="L94" s="77">
        <v>0</v>
      </c>
      <c r="M94" s="77">
        <v>0</v>
      </c>
      <c r="N94" s="77">
        <v>0</v>
      </c>
      <c r="O94" s="77">
        <v>0</v>
      </c>
      <c r="P94" s="127"/>
    </row>
    <row r="95" spans="1:16" ht="15" outlineLevel="1">
      <c r="A95" s="14">
        <f t="shared" si="19"/>
        <v>79</v>
      </c>
      <c r="B95" s="16" t="s">
        <v>573</v>
      </c>
      <c r="C95" s="77">
        <v>0</v>
      </c>
      <c r="D95" s="77">
        <v>0</v>
      </c>
      <c r="E95" s="77">
        <v>0</v>
      </c>
      <c r="F95" s="77">
        <v>0</v>
      </c>
      <c r="G95" s="83">
        <v>0</v>
      </c>
      <c r="H95" s="83">
        <v>0</v>
      </c>
      <c r="I95" s="83">
        <v>0</v>
      </c>
      <c r="J95" s="83">
        <v>0</v>
      </c>
      <c r="K95" s="128"/>
      <c r="L95" s="77">
        <v>0</v>
      </c>
      <c r="M95" s="77">
        <v>0</v>
      </c>
      <c r="N95" s="77">
        <v>0</v>
      </c>
      <c r="O95" s="77">
        <v>0</v>
      </c>
      <c r="P95" s="128"/>
    </row>
    <row r="96" spans="1:16" ht="15">
      <c r="A96" s="17">
        <v>6</v>
      </c>
      <c r="B96" s="18" t="s">
        <v>574</v>
      </c>
      <c r="C96" s="5">
        <f aca="true" t="shared" si="20" ref="C96:O96">SUM(C97:C108)</f>
        <v>37150</v>
      </c>
      <c r="D96" s="5">
        <f t="shared" si="20"/>
        <v>15305</v>
      </c>
      <c r="E96" s="5">
        <f t="shared" si="20"/>
        <v>37150</v>
      </c>
      <c r="F96" s="5">
        <f t="shared" si="20"/>
        <v>15305</v>
      </c>
      <c r="G96" s="5">
        <f t="shared" si="20"/>
        <v>8711.6</v>
      </c>
      <c r="H96" s="5">
        <f t="shared" si="20"/>
        <v>3468</v>
      </c>
      <c r="I96" s="5">
        <f t="shared" si="20"/>
        <v>3615.6</v>
      </c>
      <c r="J96" s="5">
        <f t="shared" si="20"/>
        <v>1628</v>
      </c>
      <c r="K96" s="5">
        <f t="shared" si="20"/>
        <v>0</v>
      </c>
      <c r="L96" s="5">
        <f t="shared" si="20"/>
        <v>0</v>
      </c>
      <c r="M96" s="5">
        <f t="shared" si="20"/>
        <v>0</v>
      </c>
      <c r="N96" s="5">
        <f t="shared" si="20"/>
        <v>0</v>
      </c>
      <c r="O96" s="5">
        <f t="shared" si="20"/>
        <v>0</v>
      </c>
      <c r="P96" s="26">
        <f aca="true" t="shared" si="21" ref="P96">SUM(P97:P108)</f>
        <v>0</v>
      </c>
    </row>
    <row r="97" spans="1:16" ht="18.75" customHeight="1" outlineLevel="1">
      <c r="A97" s="14">
        <f>+A95+1</f>
        <v>80</v>
      </c>
      <c r="B97" s="15" t="s">
        <v>495</v>
      </c>
      <c r="C97" s="51">
        <v>27000</v>
      </c>
      <c r="D97" s="51">
        <v>0</v>
      </c>
      <c r="E97" s="51">
        <v>27000</v>
      </c>
      <c r="F97" s="51">
        <v>0</v>
      </c>
      <c r="G97" s="51">
        <f>H97+I97+J97</f>
        <v>4236</v>
      </c>
      <c r="H97" s="51">
        <v>1768</v>
      </c>
      <c r="I97" s="51">
        <v>2400</v>
      </c>
      <c r="J97" s="51">
        <v>68</v>
      </c>
      <c r="K97" s="98" t="s">
        <v>733</v>
      </c>
      <c r="L97" s="77">
        <f>M97+N97+O97</f>
        <v>0</v>
      </c>
      <c r="M97" s="77">
        <v>0</v>
      </c>
      <c r="N97" s="77">
        <v>0</v>
      </c>
      <c r="O97" s="77">
        <v>0</v>
      </c>
      <c r="P97" s="126" t="s">
        <v>733</v>
      </c>
    </row>
    <row r="98" spans="1:16" ht="15" outlineLevel="1">
      <c r="A98" s="14">
        <f>+A97+1</f>
        <v>81</v>
      </c>
      <c r="B98" s="16" t="s">
        <v>575</v>
      </c>
      <c r="C98" s="51">
        <v>0</v>
      </c>
      <c r="D98" s="51">
        <v>0</v>
      </c>
      <c r="E98" s="51">
        <v>0</v>
      </c>
      <c r="F98" s="51">
        <v>0</v>
      </c>
      <c r="G98" s="51">
        <f aca="true" t="shared" si="22" ref="G98:G108">H98+I98+J98</f>
        <v>0</v>
      </c>
      <c r="H98" s="51">
        <v>0</v>
      </c>
      <c r="I98" s="51">
        <v>0</v>
      </c>
      <c r="J98" s="51">
        <v>0</v>
      </c>
      <c r="K98" s="98"/>
      <c r="L98" s="77">
        <f aca="true" t="shared" si="23" ref="L98:L108">M98+N98+O98</f>
        <v>0</v>
      </c>
      <c r="M98" s="77">
        <v>0</v>
      </c>
      <c r="N98" s="77">
        <v>0</v>
      </c>
      <c r="O98" s="77">
        <v>0</v>
      </c>
      <c r="P98" s="127"/>
    </row>
    <row r="99" spans="1:16" ht="15" outlineLevel="1">
      <c r="A99" s="14">
        <f aca="true" t="shared" si="24" ref="A99:A108">+A98+1</f>
        <v>82</v>
      </c>
      <c r="B99" s="16" t="s">
        <v>576</v>
      </c>
      <c r="C99" s="51">
        <v>3600</v>
      </c>
      <c r="D99" s="51">
        <v>2000</v>
      </c>
      <c r="E99" s="51">
        <v>3600</v>
      </c>
      <c r="F99" s="51">
        <v>2000</v>
      </c>
      <c r="G99" s="51">
        <f t="shared" si="22"/>
        <v>1190</v>
      </c>
      <c r="H99" s="51">
        <v>714</v>
      </c>
      <c r="I99" s="51">
        <v>476</v>
      </c>
      <c r="J99" s="51">
        <v>0</v>
      </c>
      <c r="K99" s="98"/>
      <c r="L99" s="77">
        <f t="shared" si="23"/>
        <v>0</v>
      </c>
      <c r="M99" s="77">
        <v>0</v>
      </c>
      <c r="N99" s="77">
        <v>0</v>
      </c>
      <c r="O99" s="77">
        <v>0</v>
      </c>
      <c r="P99" s="127"/>
    </row>
    <row r="100" spans="1:16" ht="15" outlineLevel="1">
      <c r="A100" s="14">
        <f t="shared" si="24"/>
        <v>83</v>
      </c>
      <c r="B100" s="16" t="s">
        <v>577</v>
      </c>
      <c r="C100" s="51">
        <v>0</v>
      </c>
      <c r="D100" s="51">
        <v>3000</v>
      </c>
      <c r="E100" s="51">
        <v>0</v>
      </c>
      <c r="F100" s="51">
        <v>3000</v>
      </c>
      <c r="G100" s="51">
        <f t="shared" si="22"/>
        <v>0</v>
      </c>
      <c r="H100" s="51">
        <v>0</v>
      </c>
      <c r="I100" s="51">
        <v>0</v>
      </c>
      <c r="J100" s="51">
        <v>0</v>
      </c>
      <c r="K100" s="98"/>
      <c r="L100" s="77">
        <f t="shared" si="23"/>
        <v>0</v>
      </c>
      <c r="M100" s="77">
        <v>0</v>
      </c>
      <c r="N100" s="77">
        <v>0</v>
      </c>
      <c r="O100" s="77">
        <v>0</v>
      </c>
      <c r="P100" s="127"/>
    </row>
    <row r="101" spans="1:16" ht="15" outlineLevel="1">
      <c r="A101" s="14">
        <f t="shared" si="24"/>
        <v>84</v>
      </c>
      <c r="B101" s="46" t="s">
        <v>578</v>
      </c>
      <c r="C101" s="51">
        <v>1500</v>
      </c>
      <c r="D101" s="51">
        <v>2805</v>
      </c>
      <c r="E101" s="51">
        <v>1500</v>
      </c>
      <c r="F101" s="51">
        <f>935*3</f>
        <v>2805</v>
      </c>
      <c r="G101" s="51">
        <f t="shared" si="22"/>
        <v>3285.6</v>
      </c>
      <c r="H101" s="51">
        <v>986</v>
      </c>
      <c r="I101" s="51">
        <v>739.6</v>
      </c>
      <c r="J101" s="51">
        <v>1560</v>
      </c>
      <c r="K101" s="98"/>
      <c r="L101" s="51">
        <f>M101+N101+O101</f>
        <v>0</v>
      </c>
      <c r="M101" s="77">
        <v>0</v>
      </c>
      <c r="N101" s="77">
        <v>0</v>
      </c>
      <c r="O101" s="77">
        <v>0</v>
      </c>
      <c r="P101" s="127"/>
    </row>
    <row r="102" spans="1:16" ht="15" outlineLevel="1">
      <c r="A102" s="14">
        <f t="shared" si="24"/>
        <v>85</v>
      </c>
      <c r="B102" s="46" t="s">
        <v>579</v>
      </c>
      <c r="C102" s="51">
        <v>0</v>
      </c>
      <c r="D102" s="51">
        <v>0</v>
      </c>
      <c r="E102" s="51">
        <v>0</v>
      </c>
      <c r="F102" s="51">
        <v>0</v>
      </c>
      <c r="G102" s="51">
        <f t="shared" si="22"/>
        <v>0</v>
      </c>
      <c r="H102" s="51">
        <v>0</v>
      </c>
      <c r="I102" s="51">
        <v>0</v>
      </c>
      <c r="J102" s="51">
        <v>0</v>
      </c>
      <c r="K102" s="98"/>
      <c r="L102" s="77">
        <f t="shared" si="23"/>
        <v>0</v>
      </c>
      <c r="M102" s="77">
        <v>0</v>
      </c>
      <c r="N102" s="77">
        <v>0</v>
      </c>
      <c r="O102" s="77">
        <v>0</v>
      </c>
      <c r="P102" s="127"/>
    </row>
    <row r="103" spans="1:16" ht="15" outlineLevel="1">
      <c r="A103" s="14">
        <f t="shared" si="24"/>
        <v>86</v>
      </c>
      <c r="B103" s="46" t="s">
        <v>578</v>
      </c>
      <c r="C103" s="51">
        <v>2000</v>
      </c>
      <c r="D103" s="51">
        <v>0</v>
      </c>
      <c r="E103" s="51">
        <v>2000</v>
      </c>
      <c r="F103" s="51">
        <v>0</v>
      </c>
      <c r="G103" s="51">
        <f t="shared" si="22"/>
        <v>0</v>
      </c>
      <c r="H103" s="51"/>
      <c r="I103" s="51"/>
      <c r="J103" s="51"/>
      <c r="K103" s="98"/>
      <c r="L103" s="77">
        <f t="shared" si="23"/>
        <v>0</v>
      </c>
      <c r="M103" s="77">
        <v>0</v>
      </c>
      <c r="N103" s="77">
        <v>0</v>
      </c>
      <c r="O103" s="77">
        <v>0</v>
      </c>
      <c r="P103" s="127"/>
    </row>
    <row r="104" spans="1:16" ht="15" outlineLevel="1">
      <c r="A104" s="14">
        <f t="shared" si="24"/>
        <v>87</v>
      </c>
      <c r="B104" s="46" t="s">
        <v>580</v>
      </c>
      <c r="C104" s="51">
        <v>2000</v>
      </c>
      <c r="D104" s="51">
        <v>0</v>
      </c>
      <c r="E104" s="51">
        <v>2000</v>
      </c>
      <c r="F104" s="51">
        <v>0</v>
      </c>
      <c r="G104" s="51">
        <f t="shared" si="22"/>
        <v>0</v>
      </c>
      <c r="H104" s="51">
        <v>0</v>
      </c>
      <c r="I104" s="51">
        <v>0</v>
      </c>
      <c r="J104" s="51">
        <v>0</v>
      </c>
      <c r="K104" s="98"/>
      <c r="L104" s="77">
        <f t="shared" si="23"/>
        <v>0</v>
      </c>
      <c r="M104" s="77">
        <v>0</v>
      </c>
      <c r="N104" s="77">
        <v>0</v>
      </c>
      <c r="O104" s="77">
        <v>0</v>
      </c>
      <c r="P104" s="127"/>
    </row>
    <row r="105" spans="1:16" ht="15" outlineLevel="1">
      <c r="A105" s="14">
        <f t="shared" si="24"/>
        <v>88</v>
      </c>
      <c r="B105" s="47" t="s">
        <v>581</v>
      </c>
      <c r="C105" s="51">
        <v>0</v>
      </c>
      <c r="D105" s="51">
        <v>0</v>
      </c>
      <c r="E105" s="51">
        <v>0</v>
      </c>
      <c r="F105" s="51">
        <v>0</v>
      </c>
      <c r="G105" s="51">
        <f t="shared" si="22"/>
        <v>0</v>
      </c>
      <c r="H105" s="51"/>
      <c r="I105" s="51"/>
      <c r="J105" s="51"/>
      <c r="K105" s="98"/>
      <c r="L105" s="77">
        <f>M105+N105+O105</f>
        <v>0</v>
      </c>
      <c r="M105" s="77">
        <v>0</v>
      </c>
      <c r="N105" s="77">
        <v>0</v>
      </c>
      <c r="O105" s="77">
        <v>0</v>
      </c>
      <c r="P105" s="127"/>
    </row>
    <row r="106" spans="1:16" ht="15" outlineLevel="1">
      <c r="A106" s="14">
        <f t="shared" si="24"/>
        <v>89</v>
      </c>
      <c r="B106" s="47" t="s">
        <v>582</v>
      </c>
      <c r="C106" s="51">
        <v>0</v>
      </c>
      <c r="D106" s="51">
        <v>7500</v>
      </c>
      <c r="E106" s="51">
        <v>0</v>
      </c>
      <c r="F106" s="51">
        <v>7500</v>
      </c>
      <c r="G106" s="51">
        <f t="shared" si="22"/>
        <v>0</v>
      </c>
      <c r="H106" s="51"/>
      <c r="I106" s="51"/>
      <c r="J106" s="51"/>
      <c r="K106" s="98"/>
      <c r="L106" s="77">
        <f t="shared" si="23"/>
        <v>0</v>
      </c>
      <c r="M106" s="77">
        <v>0</v>
      </c>
      <c r="N106" s="77">
        <v>0</v>
      </c>
      <c r="O106" s="77">
        <v>0</v>
      </c>
      <c r="P106" s="127"/>
    </row>
    <row r="107" spans="1:16" ht="15" outlineLevel="1">
      <c r="A107" s="14">
        <f t="shared" si="24"/>
        <v>90</v>
      </c>
      <c r="B107" s="47" t="s">
        <v>583</v>
      </c>
      <c r="C107" s="51">
        <v>0</v>
      </c>
      <c r="D107" s="51">
        <v>0</v>
      </c>
      <c r="E107" s="51">
        <v>0</v>
      </c>
      <c r="F107" s="51">
        <v>0</v>
      </c>
      <c r="G107" s="51">
        <f t="shared" si="22"/>
        <v>0</v>
      </c>
      <c r="H107" s="51"/>
      <c r="I107" s="51"/>
      <c r="J107" s="51"/>
      <c r="K107" s="98"/>
      <c r="L107" s="77">
        <f t="shared" si="23"/>
        <v>0</v>
      </c>
      <c r="M107" s="77">
        <v>0</v>
      </c>
      <c r="N107" s="77">
        <v>0</v>
      </c>
      <c r="O107" s="77">
        <v>0</v>
      </c>
      <c r="P107" s="127"/>
    </row>
    <row r="108" spans="1:16" ht="15" outlineLevel="1">
      <c r="A108" s="14">
        <f t="shared" si="24"/>
        <v>91</v>
      </c>
      <c r="B108" s="47" t="s">
        <v>584</v>
      </c>
      <c r="C108" s="51">
        <v>1050</v>
      </c>
      <c r="D108" s="51">
        <v>0</v>
      </c>
      <c r="E108" s="51">
        <v>1050</v>
      </c>
      <c r="F108" s="51">
        <v>0</v>
      </c>
      <c r="G108" s="51">
        <f t="shared" si="22"/>
        <v>0</v>
      </c>
      <c r="H108" s="51">
        <v>0</v>
      </c>
      <c r="I108" s="51">
        <v>0</v>
      </c>
      <c r="J108" s="51">
        <v>0</v>
      </c>
      <c r="K108" s="98"/>
      <c r="L108" s="77">
        <f t="shared" si="23"/>
        <v>0</v>
      </c>
      <c r="M108" s="77">
        <v>0</v>
      </c>
      <c r="N108" s="77">
        <v>0</v>
      </c>
      <c r="O108" s="77">
        <v>0</v>
      </c>
      <c r="P108" s="128"/>
    </row>
    <row r="109" spans="1:16" ht="15">
      <c r="A109" s="17">
        <v>7</v>
      </c>
      <c r="B109" s="18" t="s">
        <v>585</v>
      </c>
      <c r="C109" s="5">
        <f>SUM(C110:C123)</f>
        <v>0</v>
      </c>
      <c r="D109" s="5">
        <f aca="true" t="shared" si="25" ref="D109:L109">SUM(D110:D123)</f>
        <v>0</v>
      </c>
      <c r="E109" s="5">
        <f t="shared" si="25"/>
        <v>0</v>
      </c>
      <c r="F109" s="5">
        <f t="shared" si="25"/>
        <v>0</v>
      </c>
      <c r="G109" s="5">
        <f t="shared" si="25"/>
        <v>0</v>
      </c>
      <c r="H109" s="5">
        <f t="shared" si="25"/>
        <v>0</v>
      </c>
      <c r="I109" s="5">
        <f t="shared" si="25"/>
        <v>0</v>
      </c>
      <c r="J109" s="5">
        <f t="shared" si="25"/>
        <v>0</v>
      </c>
      <c r="K109" s="5">
        <f t="shared" si="25"/>
        <v>0</v>
      </c>
      <c r="L109" s="5">
        <f t="shared" si="25"/>
        <v>0</v>
      </c>
      <c r="M109" s="5">
        <f>SUM(M110:M123)</f>
        <v>0</v>
      </c>
      <c r="N109" s="5">
        <f>SUM(N110:N123)</f>
        <v>0</v>
      </c>
      <c r="O109" s="5">
        <f>SUM(O110:O123)</f>
        <v>0</v>
      </c>
      <c r="P109" s="26">
        <f aca="true" t="shared" si="26" ref="P109">SUM(P110:P123)</f>
        <v>0</v>
      </c>
    </row>
    <row r="110" spans="1:16" ht="18.75" customHeight="1" outlineLevel="1">
      <c r="A110" s="14">
        <f>+A108+1</f>
        <v>92</v>
      </c>
      <c r="B110" s="15" t="s">
        <v>495</v>
      </c>
      <c r="C110" s="77">
        <v>0</v>
      </c>
      <c r="D110" s="77">
        <v>0</v>
      </c>
      <c r="E110" s="77">
        <v>0</v>
      </c>
      <c r="F110" s="77">
        <v>0</v>
      </c>
      <c r="G110" s="77">
        <v>0</v>
      </c>
      <c r="H110" s="77">
        <v>0</v>
      </c>
      <c r="I110" s="77">
        <v>0</v>
      </c>
      <c r="J110" s="77">
        <v>0</v>
      </c>
      <c r="K110" s="102" t="s">
        <v>733</v>
      </c>
      <c r="L110" s="77">
        <v>0</v>
      </c>
      <c r="M110" s="77">
        <v>0</v>
      </c>
      <c r="N110" s="77">
        <v>0</v>
      </c>
      <c r="O110" s="77">
        <v>0</v>
      </c>
      <c r="P110" s="102" t="s">
        <v>733</v>
      </c>
    </row>
    <row r="111" spans="1:16" ht="15" outlineLevel="1">
      <c r="A111" s="14">
        <f>+A110+1</f>
        <v>93</v>
      </c>
      <c r="B111" s="22" t="s">
        <v>586</v>
      </c>
      <c r="C111" s="77">
        <v>0</v>
      </c>
      <c r="D111" s="77">
        <v>0</v>
      </c>
      <c r="E111" s="77">
        <v>0</v>
      </c>
      <c r="F111" s="77">
        <v>0</v>
      </c>
      <c r="G111" s="77">
        <v>0</v>
      </c>
      <c r="H111" s="77">
        <v>0</v>
      </c>
      <c r="I111" s="77">
        <v>0</v>
      </c>
      <c r="J111" s="77">
        <v>0</v>
      </c>
      <c r="K111" s="103"/>
      <c r="L111" s="77">
        <v>0</v>
      </c>
      <c r="M111" s="77">
        <v>0</v>
      </c>
      <c r="N111" s="77">
        <v>0</v>
      </c>
      <c r="O111" s="77">
        <v>0</v>
      </c>
      <c r="P111" s="103"/>
    </row>
    <row r="112" spans="1:16" ht="15" outlineLevel="1">
      <c r="A112" s="14">
        <f aca="true" t="shared" si="27" ref="A112:A123">+A111+1</f>
        <v>94</v>
      </c>
      <c r="B112" s="20" t="s">
        <v>587</v>
      </c>
      <c r="C112" s="77">
        <v>0</v>
      </c>
      <c r="D112" s="77">
        <v>0</v>
      </c>
      <c r="E112" s="77">
        <v>0</v>
      </c>
      <c r="F112" s="77">
        <v>0</v>
      </c>
      <c r="G112" s="77">
        <v>0</v>
      </c>
      <c r="H112" s="77">
        <v>0</v>
      </c>
      <c r="I112" s="77">
        <v>0</v>
      </c>
      <c r="J112" s="77">
        <v>0</v>
      </c>
      <c r="K112" s="103"/>
      <c r="L112" s="77">
        <v>0</v>
      </c>
      <c r="M112" s="77">
        <v>0</v>
      </c>
      <c r="N112" s="77">
        <v>0</v>
      </c>
      <c r="O112" s="77">
        <v>0</v>
      </c>
      <c r="P112" s="103"/>
    </row>
    <row r="113" spans="1:16" ht="15" outlineLevel="1">
      <c r="A113" s="14">
        <f t="shared" si="27"/>
        <v>95</v>
      </c>
      <c r="B113" s="20" t="s">
        <v>588</v>
      </c>
      <c r="C113" s="77">
        <v>0</v>
      </c>
      <c r="D113" s="77">
        <v>0</v>
      </c>
      <c r="E113" s="77">
        <v>0</v>
      </c>
      <c r="F113" s="77">
        <v>0</v>
      </c>
      <c r="G113" s="77">
        <v>0</v>
      </c>
      <c r="H113" s="77">
        <v>0</v>
      </c>
      <c r="I113" s="77">
        <v>0</v>
      </c>
      <c r="J113" s="77">
        <v>0</v>
      </c>
      <c r="K113" s="103"/>
      <c r="L113" s="77">
        <v>0</v>
      </c>
      <c r="M113" s="77">
        <v>0</v>
      </c>
      <c r="N113" s="77">
        <v>0</v>
      </c>
      <c r="O113" s="77">
        <v>0</v>
      </c>
      <c r="P113" s="103"/>
    </row>
    <row r="114" spans="1:16" ht="15" outlineLevel="1">
      <c r="A114" s="14">
        <f t="shared" si="27"/>
        <v>96</v>
      </c>
      <c r="B114" s="20" t="s">
        <v>589</v>
      </c>
      <c r="C114" s="77">
        <v>0</v>
      </c>
      <c r="D114" s="77">
        <v>0</v>
      </c>
      <c r="E114" s="77">
        <v>0</v>
      </c>
      <c r="F114" s="77">
        <v>0</v>
      </c>
      <c r="G114" s="77">
        <v>0</v>
      </c>
      <c r="H114" s="77">
        <v>0</v>
      </c>
      <c r="I114" s="77">
        <v>0</v>
      </c>
      <c r="J114" s="77">
        <v>0</v>
      </c>
      <c r="K114" s="103"/>
      <c r="L114" s="77">
        <v>0</v>
      </c>
      <c r="M114" s="77">
        <v>0</v>
      </c>
      <c r="N114" s="77">
        <v>0</v>
      </c>
      <c r="O114" s="77">
        <v>0</v>
      </c>
      <c r="P114" s="103"/>
    </row>
    <row r="115" spans="1:16" ht="15" outlineLevel="1">
      <c r="A115" s="14">
        <f t="shared" si="27"/>
        <v>97</v>
      </c>
      <c r="B115" s="20" t="s">
        <v>590</v>
      </c>
      <c r="C115" s="77">
        <v>0</v>
      </c>
      <c r="D115" s="77">
        <v>0</v>
      </c>
      <c r="E115" s="77">
        <v>0</v>
      </c>
      <c r="F115" s="77">
        <v>0</v>
      </c>
      <c r="G115" s="77">
        <v>0</v>
      </c>
      <c r="H115" s="77">
        <v>0</v>
      </c>
      <c r="I115" s="77">
        <v>0</v>
      </c>
      <c r="J115" s="77">
        <v>0</v>
      </c>
      <c r="K115" s="103"/>
      <c r="L115" s="77">
        <v>0</v>
      </c>
      <c r="M115" s="77">
        <v>0</v>
      </c>
      <c r="N115" s="77">
        <v>0</v>
      </c>
      <c r="O115" s="77">
        <v>0</v>
      </c>
      <c r="P115" s="103"/>
    </row>
    <row r="116" spans="1:16" ht="15" outlineLevel="1">
      <c r="A116" s="14">
        <f t="shared" si="27"/>
        <v>98</v>
      </c>
      <c r="B116" s="20" t="s">
        <v>591</v>
      </c>
      <c r="C116" s="77">
        <v>0</v>
      </c>
      <c r="D116" s="77">
        <v>0</v>
      </c>
      <c r="E116" s="77">
        <v>0</v>
      </c>
      <c r="F116" s="77">
        <v>0</v>
      </c>
      <c r="G116" s="77">
        <v>0</v>
      </c>
      <c r="H116" s="77">
        <v>0</v>
      </c>
      <c r="I116" s="77">
        <v>0</v>
      </c>
      <c r="J116" s="77">
        <v>0</v>
      </c>
      <c r="K116" s="103"/>
      <c r="L116" s="77">
        <v>0</v>
      </c>
      <c r="M116" s="77">
        <v>0</v>
      </c>
      <c r="N116" s="77">
        <v>0</v>
      </c>
      <c r="O116" s="77">
        <v>0</v>
      </c>
      <c r="P116" s="103"/>
    </row>
    <row r="117" spans="1:16" ht="15" outlineLevel="1">
      <c r="A117" s="14">
        <f t="shared" si="27"/>
        <v>99</v>
      </c>
      <c r="B117" s="20" t="s">
        <v>592</v>
      </c>
      <c r="C117" s="77">
        <v>0</v>
      </c>
      <c r="D117" s="77">
        <v>0</v>
      </c>
      <c r="E117" s="77">
        <v>0</v>
      </c>
      <c r="F117" s="77">
        <v>0</v>
      </c>
      <c r="G117" s="77">
        <v>0</v>
      </c>
      <c r="H117" s="77">
        <v>0</v>
      </c>
      <c r="I117" s="77">
        <v>0</v>
      </c>
      <c r="J117" s="77">
        <v>0</v>
      </c>
      <c r="K117" s="103"/>
      <c r="L117" s="77">
        <v>0</v>
      </c>
      <c r="M117" s="77">
        <v>0</v>
      </c>
      <c r="N117" s="77">
        <v>0</v>
      </c>
      <c r="O117" s="77">
        <v>0</v>
      </c>
      <c r="P117" s="103"/>
    </row>
    <row r="118" spans="1:16" ht="15" outlineLevel="1">
      <c r="A118" s="14">
        <f t="shared" si="27"/>
        <v>100</v>
      </c>
      <c r="B118" s="20" t="s">
        <v>593</v>
      </c>
      <c r="C118" s="77">
        <v>0</v>
      </c>
      <c r="D118" s="77">
        <v>0</v>
      </c>
      <c r="E118" s="77">
        <v>0</v>
      </c>
      <c r="F118" s="77">
        <v>0</v>
      </c>
      <c r="G118" s="77">
        <v>0</v>
      </c>
      <c r="H118" s="77">
        <v>0</v>
      </c>
      <c r="I118" s="77">
        <v>0</v>
      </c>
      <c r="J118" s="77">
        <v>0</v>
      </c>
      <c r="K118" s="103"/>
      <c r="L118" s="77">
        <v>0</v>
      </c>
      <c r="M118" s="77">
        <v>0</v>
      </c>
      <c r="N118" s="77">
        <v>0</v>
      </c>
      <c r="O118" s="77">
        <v>0</v>
      </c>
      <c r="P118" s="103"/>
    </row>
    <row r="119" spans="1:16" ht="15" outlineLevel="1">
      <c r="A119" s="14">
        <f t="shared" si="27"/>
        <v>101</v>
      </c>
      <c r="B119" s="20" t="s">
        <v>594</v>
      </c>
      <c r="C119" s="77">
        <v>0</v>
      </c>
      <c r="D119" s="77">
        <v>0</v>
      </c>
      <c r="E119" s="77">
        <v>0</v>
      </c>
      <c r="F119" s="77">
        <v>0</v>
      </c>
      <c r="G119" s="77">
        <v>0</v>
      </c>
      <c r="H119" s="77">
        <v>0</v>
      </c>
      <c r="I119" s="77">
        <v>0</v>
      </c>
      <c r="J119" s="77">
        <v>0</v>
      </c>
      <c r="K119" s="103"/>
      <c r="L119" s="77">
        <v>0</v>
      </c>
      <c r="M119" s="77">
        <v>0</v>
      </c>
      <c r="N119" s="77">
        <v>0</v>
      </c>
      <c r="O119" s="77">
        <v>0</v>
      </c>
      <c r="P119" s="103"/>
    </row>
    <row r="120" spans="1:16" ht="15" outlineLevel="1">
      <c r="A120" s="14">
        <f t="shared" si="27"/>
        <v>102</v>
      </c>
      <c r="B120" s="20" t="s">
        <v>595</v>
      </c>
      <c r="C120" s="77">
        <v>0</v>
      </c>
      <c r="D120" s="77">
        <v>0</v>
      </c>
      <c r="E120" s="77">
        <v>0</v>
      </c>
      <c r="F120" s="77">
        <v>0</v>
      </c>
      <c r="G120" s="77">
        <v>0</v>
      </c>
      <c r="H120" s="77">
        <v>0</v>
      </c>
      <c r="I120" s="77">
        <v>0</v>
      </c>
      <c r="J120" s="77">
        <v>0</v>
      </c>
      <c r="K120" s="103"/>
      <c r="L120" s="77">
        <v>0</v>
      </c>
      <c r="M120" s="77">
        <v>0</v>
      </c>
      <c r="N120" s="77">
        <v>0</v>
      </c>
      <c r="O120" s="77">
        <v>0</v>
      </c>
      <c r="P120" s="103"/>
    </row>
    <row r="121" spans="1:16" ht="15" outlineLevel="1">
      <c r="A121" s="14">
        <f t="shared" si="27"/>
        <v>103</v>
      </c>
      <c r="B121" s="20" t="s">
        <v>596</v>
      </c>
      <c r="C121" s="77">
        <v>0</v>
      </c>
      <c r="D121" s="77">
        <v>0</v>
      </c>
      <c r="E121" s="77">
        <v>0</v>
      </c>
      <c r="F121" s="77">
        <v>0</v>
      </c>
      <c r="G121" s="77">
        <v>0</v>
      </c>
      <c r="H121" s="77">
        <v>0</v>
      </c>
      <c r="I121" s="77">
        <v>0</v>
      </c>
      <c r="J121" s="77">
        <v>0</v>
      </c>
      <c r="K121" s="103"/>
      <c r="L121" s="77">
        <v>0</v>
      </c>
      <c r="M121" s="77">
        <v>0</v>
      </c>
      <c r="N121" s="77">
        <v>0</v>
      </c>
      <c r="O121" s="77">
        <v>0</v>
      </c>
      <c r="P121" s="103"/>
    </row>
    <row r="122" spans="1:16" ht="15" outlineLevel="1">
      <c r="A122" s="14">
        <f t="shared" si="27"/>
        <v>104</v>
      </c>
      <c r="B122" s="21" t="s">
        <v>597</v>
      </c>
      <c r="C122" s="77">
        <v>0</v>
      </c>
      <c r="D122" s="77">
        <v>0</v>
      </c>
      <c r="E122" s="77">
        <v>0</v>
      </c>
      <c r="F122" s="77">
        <v>0</v>
      </c>
      <c r="G122" s="77">
        <v>0</v>
      </c>
      <c r="H122" s="77">
        <v>0</v>
      </c>
      <c r="I122" s="77">
        <v>0</v>
      </c>
      <c r="J122" s="77">
        <v>0</v>
      </c>
      <c r="K122" s="103"/>
      <c r="L122" s="77">
        <v>0</v>
      </c>
      <c r="M122" s="77">
        <v>0</v>
      </c>
      <c r="N122" s="77">
        <v>0</v>
      </c>
      <c r="O122" s="77">
        <v>0</v>
      </c>
      <c r="P122" s="103"/>
    </row>
    <row r="123" spans="1:16" ht="15" outlineLevel="1">
      <c r="A123" s="14">
        <f t="shared" si="27"/>
        <v>105</v>
      </c>
      <c r="B123" s="21" t="s">
        <v>598</v>
      </c>
      <c r="C123" s="77">
        <v>0</v>
      </c>
      <c r="D123" s="77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104"/>
      <c r="L123" s="77">
        <v>0</v>
      </c>
      <c r="M123" s="77">
        <v>0</v>
      </c>
      <c r="N123" s="77">
        <v>0</v>
      </c>
      <c r="O123" s="77">
        <v>0</v>
      </c>
      <c r="P123" s="104"/>
    </row>
    <row r="124" spans="1:16" ht="15">
      <c r="A124" s="17">
        <v>8</v>
      </c>
      <c r="B124" s="18" t="s">
        <v>599</v>
      </c>
      <c r="C124" s="5">
        <f>SUM(C125:C141)</f>
        <v>31627.4</v>
      </c>
      <c r="D124" s="5">
        <f aca="true" t="shared" si="28" ref="D124:L124">SUM(D125:D141)</f>
        <v>0</v>
      </c>
      <c r="E124" s="5">
        <f t="shared" si="28"/>
        <v>31627.4</v>
      </c>
      <c r="F124" s="5">
        <f t="shared" si="28"/>
        <v>0</v>
      </c>
      <c r="G124" s="5">
        <f t="shared" si="28"/>
        <v>31627.4</v>
      </c>
      <c r="H124" s="5">
        <f t="shared" si="28"/>
        <v>7106</v>
      </c>
      <c r="I124" s="5">
        <f t="shared" si="28"/>
        <v>5089.4</v>
      </c>
      <c r="J124" s="5">
        <f t="shared" si="28"/>
        <v>19432</v>
      </c>
      <c r="K124" s="5">
        <f t="shared" si="28"/>
        <v>0</v>
      </c>
      <c r="L124" s="5">
        <f t="shared" si="28"/>
        <v>0</v>
      </c>
      <c r="M124" s="5">
        <f>SUM(M125:M141)</f>
        <v>0</v>
      </c>
      <c r="N124" s="5">
        <f>SUM(N125:N141)</f>
        <v>0</v>
      </c>
      <c r="O124" s="5">
        <f>SUM(O125:O141)</f>
        <v>0</v>
      </c>
      <c r="P124" s="26">
        <f aca="true" t="shared" si="29" ref="P124">SUM(P125:P141)</f>
        <v>0</v>
      </c>
    </row>
    <row r="125" spans="1:16" ht="18.75" customHeight="1" outlineLevel="1">
      <c r="A125" s="14">
        <f>+A123+1</f>
        <v>106</v>
      </c>
      <c r="B125" s="15" t="s">
        <v>495</v>
      </c>
      <c r="C125" s="83">
        <f>+D125+E125+F125</f>
        <v>30760.5</v>
      </c>
      <c r="D125" s="83"/>
      <c r="E125" s="83">
        <f>+G125</f>
        <v>30760.5</v>
      </c>
      <c r="F125" s="83">
        <f>+L125</f>
        <v>0</v>
      </c>
      <c r="G125" s="83">
        <f>+H125+I125+J125</f>
        <v>30760.5</v>
      </c>
      <c r="H125" s="88">
        <v>7106</v>
      </c>
      <c r="I125" s="74">
        <f>5518.5-1296</f>
        <v>4222.5</v>
      </c>
      <c r="J125" s="75">
        <v>19432</v>
      </c>
      <c r="K125" s="102" t="s">
        <v>733</v>
      </c>
      <c r="L125" s="77">
        <v>0</v>
      </c>
      <c r="M125" s="77">
        <v>0</v>
      </c>
      <c r="N125" s="77">
        <v>0</v>
      </c>
      <c r="O125" s="32">
        <v>0</v>
      </c>
      <c r="P125" s="102" t="s">
        <v>733</v>
      </c>
    </row>
    <row r="126" spans="1:16" ht="15" outlineLevel="1">
      <c r="A126" s="14">
        <f>+A125+1</f>
        <v>107</v>
      </c>
      <c r="B126" s="23" t="s">
        <v>600</v>
      </c>
      <c r="C126" s="83">
        <f aca="true" t="shared" si="30" ref="C126:C141">+D126+E126+F126</f>
        <v>0</v>
      </c>
      <c r="D126" s="83"/>
      <c r="E126" s="83"/>
      <c r="F126" s="85"/>
      <c r="G126" s="83">
        <f aca="true" t="shared" si="31" ref="G126:G141">+H126+I126+J126</f>
        <v>0</v>
      </c>
      <c r="H126" s="86"/>
      <c r="I126" s="74"/>
      <c r="J126" s="75"/>
      <c r="K126" s="103"/>
      <c r="L126" s="77">
        <v>0</v>
      </c>
      <c r="M126" s="77">
        <v>0</v>
      </c>
      <c r="N126" s="77">
        <v>0</v>
      </c>
      <c r="O126" s="32">
        <v>0</v>
      </c>
      <c r="P126" s="103"/>
    </row>
    <row r="127" spans="1:16" ht="15" outlineLevel="1">
      <c r="A127" s="14">
        <f aca="true" t="shared" si="32" ref="A127:A141">+A126+1</f>
        <v>108</v>
      </c>
      <c r="B127" s="23" t="s">
        <v>601</v>
      </c>
      <c r="C127" s="83">
        <f t="shared" si="30"/>
        <v>0</v>
      </c>
      <c r="D127" s="83"/>
      <c r="E127" s="83"/>
      <c r="F127" s="83"/>
      <c r="G127" s="83">
        <f t="shared" si="31"/>
        <v>0</v>
      </c>
      <c r="H127" s="86"/>
      <c r="I127" s="74"/>
      <c r="J127" s="75"/>
      <c r="K127" s="103"/>
      <c r="L127" s="77">
        <v>0</v>
      </c>
      <c r="M127" s="77">
        <v>0</v>
      </c>
      <c r="N127" s="77">
        <v>0</v>
      </c>
      <c r="O127" s="32">
        <v>0</v>
      </c>
      <c r="P127" s="103"/>
    </row>
    <row r="128" spans="1:16" ht="15" outlineLevel="1">
      <c r="A128" s="14">
        <f t="shared" si="32"/>
        <v>109</v>
      </c>
      <c r="B128" s="23" t="s">
        <v>602</v>
      </c>
      <c r="C128" s="83">
        <f t="shared" si="30"/>
        <v>0</v>
      </c>
      <c r="D128" s="83"/>
      <c r="E128" s="83"/>
      <c r="F128" s="83"/>
      <c r="G128" s="83">
        <f t="shared" si="31"/>
        <v>0</v>
      </c>
      <c r="H128" s="86"/>
      <c r="I128" s="74"/>
      <c r="J128" s="75"/>
      <c r="K128" s="103"/>
      <c r="L128" s="77">
        <v>0</v>
      </c>
      <c r="M128" s="77">
        <v>0</v>
      </c>
      <c r="N128" s="77">
        <v>0</v>
      </c>
      <c r="O128" s="32">
        <v>0</v>
      </c>
      <c r="P128" s="103"/>
    </row>
    <row r="129" spans="1:16" ht="15" outlineLevel="1">
      <c r="A129" s="14">
        <f t="shared" si="32"/>
        <v>110</v>
      </c>
      <c r="B129" s="23" t="s">
        <v>603</v>
      </c>
      <c r="C129" s="83">
        <f t="shared" si="30"/>
        <v>0</v>
      </c>
      <c r="D129" s="83"/>
      <c r="E129" s="83"/>
      <c r="F129" s="83"/>
      <c r="G129" s="83">
        <f t="shared" si="31"/>
        <v>0</v>
      </c>
      <c r="H129" s="86"/>
      <c r="I129" s="74"/>
      <c r="J129" s="75"/>
      <c r="K129" s="103"/>
      <c r="L129" s="77">
        <v>0</v>
      </c>
      <c r="M129" s="77">
        <v>0</v>
      </c>
      <c r="N129" s="77">
        <v>0</v>
      </c>
      <c r="O129" s="32">
        <v>0</v>
      </c>
      <c r="P129" s="103"/>
    </row>
    <row r="130" spans="1:16" ht="15" outlineLevel="1">
      <c r="A130" s="14">
        <f t="shared" si="32"/>
        <v>111</v>
      </c>
      <c r="B130" s="23" t="s">
        <v>604</v>
      </c>
      <c r="C130" s="83">
        <f t="shared" si="30"/>
        <v>0</v>
      </c>
      <c r="D130" s="83"/>
      <c r="E130" s="83"/>
      <c r="F130" s="83"/>
      <c r="G130" s="83">
        <f t="shared" si="31"/>
        <v>0</v>
      </c>
      <c r="H130" s="86"/>
      <c r="I130" s="74"/>
      <c r="J130" s="75"/>
      <c r="K130" s="103"/>
      <c r="L130" s="77">
        <v>0</v>
      </c>
      <c r="M130" s="77">
        <v>0</v>
      </c>
      <c r="N130" s="77">
        <v>0</v>
      </c>
      <c r="O130" s="32">
        <v>0</v>
      </c>
      <c r="P130" s="103"/>
    </row>
    <row r="131" spans="1:16" ht="15" outlineLevel="1">
      <c r="A131" s="14">
        <f t="shared" si="32"/>
        <v>112</v>
      </c>
      <c r="B131" s="23" t="s">
        <v>605</v>
      </c>
      <c r="C131" s="83">
        <f t="shared" si="30"/>
        <v>0</v>
      </c>
      <c r="D131" s="83"/>
      <c r="E131" s="83"/>
      <c r="F131" s="83"/>
      <c r="G131" s="83">
        <f t="shared" si="31"/>
        <v>0</v>
      </c>
      <c r="H131" s="86"/>
      <c r="I131" s="74"/>
      <c r="J131" s="75"/>
      <c r="K131" s="103"/>
      <c r="L131" s="77">
        <v>0</v>
      </c>
      <c r="M131" s="77">
        <v>0</v>
      </c>
      <c r="N131" s="77">
        <v>0</v>
      </c>
      <c r="O131" s="32">
        <v>0</v>
      </c>
      <c r="P131" s="103"/>
    </row>
    <row r="132" spans="1:16" ht="15" outlineLevel="1">
      <c r="A132" s="14">
        <f t="shared" si="32"/>
        <v>113</v>
      </c>
      <c r="B132" s="23" t="s">
        <v>606</v>
      </c>
      <c r="C132" s="83">
        <f t="shared" si="30"/>
        <v>0</v>
      </c>
      <c r="D132" s="87"/>
      <c r="E132" s="83"/>
      <c r="F132" s="83"/>
      <c r="G132" s="83">
        <f t="shared" si="31"/>
        <v>0</v>
      </c>
      <c r="H132" s="86"/>
      <c r="I132" s="74"/>
      <c r="J132" s="75"/>
      <c r="K132" s="103"/>
      <c r="L132" s="77">
        <v>0</v>
      </c>
      <c r="M132" s="77">
        <v>0</v>
      </c>
      <c r="N132" s="77">
        <v>0</v>
      </c>
      <c r="O132" s="32">
        <v>0</v>
      </c>
      <c r="P132" s="103"/>
    </row>
    <row r="133" spans="1:16" ht="15" outlineLevel="1">
      <c r="A133" s="14">
        <f t="shared" si="32"/>
        <v>114</v>
      </c>
      <c r="B133" s="23" t="s">
        <v>607</v>
      </c>
      <c r="C133" s="83">
        <f t="shared" si="30"/>
        <v>0</v>
      </c>
      <c r="D133" s="83"/>
      <c r="E133" s="83"/>
      <c r="F133" s="83"/>
      <c r="G133" s="83">
        <f t="shared" si="31"/>
        <v>0</v>
      </c>
      <c r="H133" s="86"/>
      <c r="I133" s="74"/>
      <c r="J133" s="75"/>
      <c r="K133" s="103"/>
      <c r="L133" s="77">
        <v>0</v>
      </c>
      <c r="M133" s="77">
        <v>0</v>
      </c>
      <c r="N133" s="77">
        <v>0</v>
      </c>
      <c r="O133" s="32">
        <v>0</v>
      </c>
      <c r="P133" s="103"/>
    </row>
    <row r="134" spans="1:16" ht="15" outlineLevel="1">
      <c r="A134" s="14">
        <f t="shared" si="32"/>
        <v>115</v>
      </c>
      <c r="B134" s="23" t="s">
        <v>608</v>
      </c>
      <c r="C134" s="83">
        <f t="shared" si="30"/>
        <v>0</v>
      </c>
      <c r="D134" s="83"/>
      <c r="E134" s="83"/>
      <c r="F134" s="83"/>
      <c r="G134" s="83">
        <f t="shared" si="31"/>
        <v>0</v>
      </c>
      <c r="H134" s="86"/>
      <c r="I134" s="83"/>
      <c r="J134" s="75"/>
      <c r="K134" s="103"/>
      <c r="L134" s="77">
        <v>0</v>
      </c>
      <c r="M134" s="77">
        <v>0</v>
      </c>
      <c r="N134" s="77">
        <v>0</v>
      </c>
      <c r="O134" s="32">
        <v>0</v>
      </c>
      <c r="P134" s="103"/>
    </row>
    <row r="135" spans="1:16" ht="15" outlineLevel="1">
      <c r="A135" s="14">
        <f t="shared" si="32"/>
        <v>116</v>
      </c>
      <c r="B135" s="23" t="s">
        <v>609</v>
      </c>
      <c r="C135" s="83">
        <f t="shared" si="30"/>
        <v>0</v>
      </c>
      <c r="D135" s="83"/>
      <c r="E135" s="83"/>
      <c r="F135" s="83"/>
      <c r="G135" s="83">
        <f t="shared" si="31"/>
        <v>0</v>
      </c>
      <c r="H135" s="86"/>
      <c r="I135" s="83"/>
      <c r="J135" s="75"/>
      <c r="K135" s="103"/>
      <c r="L135" s="77">
        <v>0</v>
      </c>
      <c r="M135" s="77">
        <v>0</v>
      </c>
      <c r="N135" s="77">
        <v>0</v>
      </c>
      <c r="O135" s="32">
        <v>0</v>
      </c>
      <c r="P135" s="103"/>
    </row>
    <row r="136" spans="1:16" ht="15" outlineLevel="1">
      <c r="A136" s="14">
        <f t="shared" si="32"/>
        <v>117</v>
      </c>
      <c r="B136" s="23" t="s">
        <v>610</v>
      </c>
      <c r="C136" s="83">
        <f t="shared" si="30"/>
        <v>0</v>
      </c>
      <c r="D136" s="83"/>
      <c r="E136" s="83"/>
      <c r="F136" s="83"/>
      <c r="G136" s="83">
        <f t="shared" si="31"/>
        <v>0</v>
      </c>
      <c r="H136" s="86"/>
      <c r="I136" s="83"/>
      <c r="J136" s="75"/>
      <c r="K136" s="103"/>
      <c r="L136" s="77">
        <v>0</v>
      </c>
      <c r="M136" s="77">
        <v>0</v>
      </c>
      <c r="N136" s="77">
        <v>0</v>
      </c>
      <c r="O136" s="32">
        <v>0</v>
      </c>
      <c r="P136" s="103"/>
    </row>
    <row r="137" spans="1:16" ht="15" outlineLevel="1">
      <c r="A137" s="14">
        <f t="shared" si="32"/>
        <v>118</v>
      </c>
      <c r="B137" s="23" t="s">
        <v>611</v>
      </c>
      <c r="C137" s="83">
        <f t="shared" si="30"/>
        <v>866.9</v>
      </c>
      <c r="D137" s="83"/>
      <c r="E137" s="83">
        <v>866.9</v>
      </c>
      <c r="F137" s="83"/>
      <c r="G137" s="83">
        <f t="shared" si="31"/>
        <v>866.9</v>
      </c>
      <c r="H137" s="86"/>
      <c r="I137" s="83">
        <v>866.9</v>
      </c>
      <c r="J137" s="75"/>
      <c r="K137" s="103"/>
      <c r="L137" s="77">
        <v>0</v>
      </c>
      <c r="M137" s="77">
        <v>0</v>
      </c>
      <c r="N137" s="77">
        <v>0</v>
      </c>
      <c r="O137" s="32">
        <v>0</v>
      </c>
      <c r="P137" s="103"/>
    </row>
    <row r="138" spans="1:16" ht="15" outlineLevel="1">
      <c r="A138" s="14">
        <f t="shared" si="32"/>
        <v>119</v>
      </c>
      <c r="B138" s="23" t="s">
        <v>612</v>
      </c>
      <c r="C138" s="83">
        <f t="shared" si="30"/>
        <v>0</v>
      </c>
      <c r="D138" s="83"/>
      <c r="E138" s="83"/>
      <c r="F138" s="83"/>
      <c r="G138" s="83">
        <f t="shared" si="31"/>
        <v>0</v>
      </c>
      <c r="H138" s="86"/>
      <c r="I138" s="83"/>
      <c r="J138" s="75"/>
      <c r="K138" s="103"/>
      <c r="L138" s="77">
        <v>0</v>
      </c>
      <c r="M138" s="77">
        <v>0</v>
      </c>
      <c r="N138" s="77">
        <v>0</v>
      </c>
      <c r="O138" s="32">
        <v>0</v>
      </c>
      <c r="P138" s="103"/>
    </row>
    <row r="139" spans="1:16" ht="15" outlineLevel="1">
      <c r="A139" s="14">
        <f t="shared" si="32"/>
        <v>120</v>
      </c>
      <c r="B139" s="23" t="s">
        <v>613</v>
      </c>
      <c r="C139" s="83">
        <f t="shared" si="30"/>
        <v>0</v>
      </c>
      <c r="D139" s="83"/>
      <c r="E139" s="83"/>
      <c r="F139" s="83"/>
      <c r="G139" s="83">
        <f t="shared" si="31"/>
        <v>0</v>
      </c>
      <c r="H139" s="86"/>
      <c r="I139" s="83"/>
      <c r="J139" s="75"/>
      <c r="K139" s="103"/>
      <c r="L139" s="77">
        <v>0</v>
      </c>
      <c r="M139" s="77">
        <v>0</v>
      </c>
      <c r="N139" s="77">
        <v>0</v>
      </c>
      <c r="O139" s="32">
        <v>0</v>
      </c>
      <c r="P139" s="103"/>
    </row>
    <row r="140" spans="1:16" ht="15" outlineLevel="1">
      <c r="A140" s="14">
        <f t="shared" si="32"/>
        <v>121</v>
      </c>
      <c r="B140" s="23" t="s">
        <v>614</v>
      </c>
      <c r="C140" s="83">
        <f t="shared" si="30"/>
        <v>0</v>
      </c>
      <c r="D140" s="83"/>
      <c r="E140" s="83"/>
      <c r="F140" s="83"/>
      <c r="G140" s="83">
        <f t="shared" si="31"/>
        <v>0</v>
      </c>
      <c r="H140" s="86"/>
      <c r="I140" s="83"/>
      <c r="J140" s="75"/>
      <c r="K140" s="103"/>
      <c r="L140" s="77">
        <v>0</v>
      </c>
      <c r="M140" s="77">
        <v>0</v>
      </c>
      <c r="N140" s="77">
        <v>0</v>
      </c>
      <c r="O140" s="32">
        <v>0</v>
      </c>
      <c r="P140" s="103"/>
    </row>
    <row r="141" spans="1:16" ht="15" outlineLevel="1">
      <c r="A141" s="14">
        <f t="shared" si="32"/>
        <v>122</v>
      </c>
      <c r="B141" s="23" t="s">
        <v>615</v>
      </c>
      <c r="C141" s="83">
        <f t="shared" si="30"/>
        <v>0</v>
      </c>
      <c r="D141" s="83"/>
      <c r="E141" s="83"/>
      <c r="F141" s="83"/>
      <c r="G141" s="83">
        <f t="shared" si="31"/>
        <v>0</v>
      </c>
      <c r="H141" s="86"/>
      <c r="I141" s="83"/>
      <c r="J141" s="75"/>
      <c r="K141" s="104"/>
      <c r="L141" s="77">
        <v>0</v>
      </c>
      <c r="M141" s="77">
        <v>0</v>
      </c>
      <c r="N141" s="77">
        <v>0</v>
      </c>
      <c r="O141" s="32">
        <v>0</v>
      </c>
      <c r="P141" s="104"/>
    </row>
    <row r="142" spans="1:16" ht="15">
      <c r="A142" s="17">
        <v>9</v>
      </c>
      <c r="B142" s="18" t="s">
        <v>616</v>
      </c>
      <c r="C142" s="5">
        <f>SUM(C143:C154)</f>
        <v>46000</v>
      </c>
      <c r="D142" s="5">
        <f aca="true" t="shared" si="33" ref="D142:L142">SUM(D143:D154)</f>
        <v>0</v>
      </c>
      <c r="E142" s="5">
        <f t="shared" si="33"/>
        <v>46000</v>
      </c>
      <c r="F142" s="5">
        <f t="shared" si="33"/>
        <v>0</v>
      </c>
      <c r="G142" s="5">
        <f t="shared" si="33"/>
        <v>21443.9</v>
      </c>
      <c r="H142" s="5">
        <f t="shared" si="33"/>
        <v>8544</v>
      </c>
      <c r="I142" s="5">
        <f t="shared" si="33"/>
        <v>1904.9</v>
      </c>
      <c r="J142" s="5">
        <f t="shared" si="33"/>
        <v>10995</v>
      </c>
      <c r="K142" s="5">
        <f t="shared" si="33"/>
        <v>0</v>
      </c>
      <c r="L142" s="5">
        <f t="shared" si="33"/>
        <v>0</v>
      </c>
      <c r="M142" s="5">
        <f>SUM(M143:M154)</f>
        <v>0</v>
      </c>
      <c r="N142" s="5">
        <f>SUM(N143:N154)</f>
        <v>0</v>
      </c>
      <c r="O142" s="5">
        <f>SUM(O143:O154)</f>
        <v>0</v>
      </c>
      <c r="P142" s="26">
        <f aca="true" t="shared" si="34" ref="P142">SUM(P143:P154)</f>
        <v>0</v>
      </c>
    </row>
    <row r="143" spans="1:16" ht="18.75" customHeight="1" outlineLevel="1">
      <c r="A143" s="14">
        <f>+A141+1</f>
        <v>123</v>
      </c>
      <c r="B143" s="15" t="s">
        <v>495</v>
      </c>
      <c r="C143" s="77">
        <v>20000</v>
      </c>
      <c r="D143" s="77">
        <v>0</v>
      </c>
      <c r="E143" s="77">
        <v>20000</v>
      </c>
      <c r="F143" s="77">
        <v>0</v>
      </c>
      <c r="G143" s="77">
        <f>H143+I143+J143</f>
        <v>10198.7</v>
      </c>
      <c r="H143" s="80">
        <f>300+90+144+240+216+96+4488</f>
        <v>5574</v>
      </c>
      <c r="I143" s="80">
        <f>21+48+28.8+72+25.8+33.1+396</f>
        <v>624.7</v>
      </c>
      <c r="J143" s="80">
        <f>2000+2000</f>
        <v>4000</v>
      </c>
      <c r="K143" s="102" t="s">
        <v>733</v>
      </c>
      <c r="L143" s="77">
        <v>0</v>
      </c>
      <c r="M143" s="77">
        <v>0</v>
      </c>
      <c r="N143" s="77">
        <v>0</v>
      </c>
      <c r="O143" s="77">
        <v>0</v>
      </c>
      <c r="P143" s="102" t="s">
        <v>733</v>
      </c>
    </row>
    <row r="144" spans="1:16" ht="15" outlineLevel="1">
      <c r="A144" s="14">
        <f aca="true" t="shared" si="35" ref="A144:A154">+A143+1</f>
        <v>124</v>
      </c>
      <c r="B144" s="21" t="s">
        <v>617</v>
      </c>
      <c r="C144" s="77">
        <v>500</v>
      </c>
      <c r="D144" s="77">
        <v>0</v>
      </c>
      <c r="E144" s="77">
        <v>500</v>
      </c>
      <c r="F144" s="77">
        <v>0</v>
      </c>
      <c r="G144" s="77">
        <f aca="true" t="shared" si="36" ref="G144:G154">H144+I144+J144</f>
        <v>258</v>
      </c>
      <c r="H144" s="80">
        <v>150</v>
      </c>
      <c r="I144" s="80">
        <v>108</v>
      </c>
      <c r="J144" s="80">
        <v>0</v>
      </c>
      <c r="K144" s="103"/>
      <c r="L144" s="77">
        <v>0</v>
      </c>
      <c r="M144" s="77">
        <v>0</v>
      </c>
      <c r="N144" s="77">
        <v>0</v>
      </c>
      <c r="O144" s="77">
        <v>0</v>
      </c>
      <c r="P144" s="103"/>
    </row>
    <row r="145" spans="1:16" ht="15" outlineLevel="1">
      <c r="A145" s="14">
        <f t="shared" si="35"/>
        <v>125</v>
      </c>
      <c r="B145" s="21" t="s">
        <v>618</v>
      </c>
      <c r="C145" s="77">
        <v>1500</v>
      </c>
      <c r="D145" s="77">
        <v>0</v>
      </c>
      <c r="E145" s="77">
        <v>1500</v>
      </c>
      <c r="F145" s="77">
        <v>0</v>
      </c>
      <c r="G145" s="77">
        <f t="shared" si="36"/>
        <v>0</v>
      </c>
      <c r="H145" s="80">
        <v>0</v>
      </c>
      <c r="I145" s="80">
        <v>0</v>
      </c>
      <c r="J145" s="80">
        <v>0</v>
      </c>
      <c r="K145" s="103"/>
      <c r="L145" s="77">
        <v>0</v>
      </c>
      <c r="M145" s="77">
        <v>0</v>
      </c>
      <c r="N145" s="77">
        <v>0</v>
      </c>
      <c r="O145" s="77">
        <v>0</v>
      </c>
      <c r="P145" s="103"/>
    </row>
    <row r="146" spans="1:16" ht="15" outlineLevel="1">
      <c r="A146" s="14">
        <f t="shared" si="35"/>
        <v>126</v>
      </c>
      <c r="B146" s="21" t="s">
        <v>619</v>
      </c>
      <c r="C146" s="77">
        <v>5000</v>
      </c>
      <c r="D146" s="77">
        <v>0</v>
      </c>
      <c r="E146" s="77">
        <v>5000</v>
      </c>
      <c r="F146" s="77">
        <v>0</v>
      </c>
      <c r="G146" s="80">
        <f t="shared" si="36"/>
        <v>765</v>
      </c>
      <c r="H146" s="80">
        <v>450</v>
      </c>
      <c r="I146" s="80">
        <v>315</v>
      </c>
      <c r="J146" s="80">
        <v>0</v>
      </c>
      <c r="K146" s="103"/>
      <c r="L146" s="77">
        <v>0</v>
      </c>
      <c r="M146" s="77">
        <v>0</v>
      </c>
      <c r="N146" s="77">
        <v>0</v>
      </c>
      <c r="O146" s="77">
        <v>0</v>
      </c>
      <c r="P146" s="103"/>
    </row>
    <row r="147" spans="1:16" ht="15" outlineLevel="1">
      <c r="A147" s="14">
        <f t="shared" si="35"/>
        <v>127</v>
      </c>
      <c r="B147" s="21" t="s">
        <v>620</v>
      </c>
      <c r="C147" s="77">
        <v>4000</v>
      </c>
      <c r="D147" s="77">
        <v>0</v>
      </c>
      <c r="E147" s="77">
        <v>4000</v>
      </c>
      <c r="F147" s="77">
        <v>0</v>
      </c>
      <c r="G147" s="77">
        <f t="shared" si="36"/>
        <v>432</v>
      </c>
      <c r="H147" s="80">
        <v>300</v>
      </c>
      <c r="I147" s="80">
        <v>132</v>
      </c>
      <c r="J147" s="80">
        <v>0</v>
      </c>
      <c r="K147" s="103"/>
      <c r="L147" s="77">
        <v>0</v>
      </c>
      <c r="M147" s="77">
        <v>0</v>
      </c>
      <c r="N147" s="77">
        <v>0</v>
      </c>
      <c r="O147" s="77">
        <v>0</v>
      </c>
      <c r="P147" s="103"/>
    </row>
    <row r="148" spans="1:16" ht="15" outlineLevel="1">
      <c r="A148" s="14">
        <f t="shared" si="35"/>
        <v>128</v>
      </c>
      <c r="B148" s="21" t="s">
        <v>621</v>
      </c>
      <c r="C148" s="77">
        <v>2000</v>
      </c>
      <c r="D148" s="77">
        <v>0</v>
      </c>
      <c r="E148" s="77">
        <v>2000</v>
      </c>
      <c r="F148" s="77">
        <v>0</v>
      </c>
      <c r="G148" s="77">
        <f t="shared" si="36"/>
        <v>6000</v>
      </c>
      <c r="H148" s="80">
        <v>330</v>
      </c>
      <c r="I148" s="80">
        <v>45</v>
      </c>
      <c r="J148" s="80">
        <f>3625+2000</f>
        <v>5625</v>
      </c>
      <c r="K148" s="103"/>
      <c r="L148" s="77">
        <v>0</v>
      </c>
      <c r="M148" s="77">
        <v>0</v>
      </c>
      <c r="N148" s="77">
        <v>0</v>
      </c>
      <c r="O148" s="77">
        <v>0</v>
      </c>
      <c r="P148" s="103"/>
    </row>
    <row r="149" spans="1:16" ht="15" outlineLevel="1">
      <c r="A149" s="14">
        <f t="shared" si="35"/>
        <v>129</v>
      </c>
      <c r="B149" s="21" t="s">
        <v>622</v>
      </c>
      <c r="C149" s="77">
        <v>2000</v>
      </c>
      <c r="D149" s="77">
        <v>0</v>
      </c>
      <c r="E149" s="77">
        <v>2000</v>
      </c>
      <c r="F149" s="77">
        <v>0</v>
      </c>
      <c r="G149" s="77">
        <f t="shared" si="36"/>
        <v>0</v>
      </c>
      <c r="H149" s="80">
        <v>0</v>
      </c>
      <c r="I149" s="80">
        <v>0</v>
      </c>
      <c r="J149" s="80">
        <v>0</v>
      </c>
      <c r="K149" s="103"/>
      <c r="L149" s="77">
        <v>0</v>
      </c>
      <c r="M149" s="77">
        <v>0</v>
      </c>
      <c r="N149" s="77">
        <v>0</v>
      </c>
      <c r="O149" s="77">
        <v>0</v>
      </c>
      <c r="P149" s="103"/>
    </row>
    <row r="150" spans="1:16" ht="15" outlineLevel="1">
      <c r="A150" s="14">
        <f t="shared" si="35"/>
        <v>130</v>
      </c>
      <c r="B150" s="21" t="s">
        <v>623</v>
      </c>
      <c r="C150" s="77">
        <v>4000</v>
      </c>
      <c r="D150" s="77">
        <v>0</v>
      </c>
      <c r="E150" s="77">
        <v>4000</v>
      </c>
      <c r="F150" s="77">
        <v>0</v>
      </c>
      <c r="G150" s="77">
        <f t="shared" si="36"/>
        <v>231</v>
      </c>
      <c r="H150" s="80">
        <v>150</v>
      </c>
      <c r="I150" s="80">
        <v>81</v>
      </c>
      <c r="J150" s="80">
        <v>0</v>
      </c>
      <c r="K150" s="103"/>
      <c r="L150" s="77">
        <v>0</v>
      </c>
      <c r="M150" s="77">
        <v>0</v>
      </c>
      <c r="N150" s="77">
        <v>0</v>
      </c>
      <c r="O150" s="77">
        <v>0</v>
      </c>
      <c r="P150" s="103"/>
    </row>
    <row r="151" spans="1:16" ht="15" outlineLevel="1">
      <c r="A151" s="14">
        <f t="shared" si="35"/>
        <v>131</v>
      </c>
      <c r="B151" s="21" t="s">
        <v>624</v>
      </c>
      <c r="C151" s="77">
        <v>2000</v>
      </c>
      <c r="D151" s="77">
        <v>0</v>
      </c>
      <c r="E151" s="77">
        <v>2000</v>
      </c>
      <c r="F151" s="77">
        <v>0</v>
      </c>
      <c r="G151" s="77">
        <f t="shared" si="36"/>
        <v>468</v>
      </c>
      <c r="H151" s="80">
        <v>300</v>
      </c>
      <c r="I151" s="80">
        <v>168</v>
      </c>
      <c r="J151" s="80">
        <v>0</v>
      </c>
      <c r="K151" s="103"/>
      <c r="L151" s="77">
        <v>0</v>
      </c>
      <c r="M151" s="77">
        <v>0</v>
      </c>
      <c r="N151" s="77">
        <v>0</v>
      </c>
      <c r="O151" s="77">
        <v>0</v>
      </c>
      <c r="P151" s="103"/>
    </row>
    <row r="152" spans="1:16" ht="15" outlineLevel="1">
      <c r="A152" s="14">
        <f t="shared" si="35"/>
        <v>132</v>
      </c>
      <c r="B152" s="21" t="s">
        <v>625</v>
      </c>
      <c r="C152" s="77">
        <v>3000</v>
      </c>
      <c r="D152" s="77">
        <v>0</v>
      </c>
      <c r="E152" s="77">
        <v>3000</v>
      </c>
      <c r="F152" s="77">
        <v>0</v>
      </c>
      <c r="G152" s="77">
        <f t="shared" si="36"/>
        <v>647.2</v>
      </c>
      <c r="H152" s="80">
        <v>450</v>
      </c>
      <c r="I152" s="80">
        <v>197.2</v>
      </c>
      <c r="J152" s="80">
        <v>0</v>
      </c>
      <c r="K152" s="103"/>
      <c r="L152" s="77">
        <v>0</v>
      </c>
      <c r="M152" s="77">
        <v>0</v>
      </c>
      <c r="N152" s="77">
        <v>0</v>
      </c>
      <c r="O152" s="77">
        <v>0</v>
      </c>
      <c r="P152" s="103"/>
    </row>
    <row r="153" spans="1:16" ht="15" outlineLevel="1">
      <c r="A153" s="14">
        <f t="shared" si="35"/>
        <v>133</v>
      </c>
      <c r="B153" s="21" t="s">
        <v>626</v>
      </c>
      <c r="C153" s="77">
        <v>1000</v>
      </c>
      <c r="D153" s="77">
        <v>0</v>
      </c>
      <c r="E153" s="77">
        <v>1000</v>
      </c>
      <c r="F153" s="77">
        <v>0</v>
      </c>
      <c r="G153" s="77">
        <f t="shared" si="36"/>
        <v>2000</v>
      </c>
      <c r="H153" s="80">
        <v>540</v>
      </c>
      <c r="I153" s="80">
        <v>90</v>
      </c>
      <c r="J153" s="80">
        <f>370+1000</f>
        <v>1370</v>
      </c>
      <c r="K153" s="103"/>
      <c r="L153" s="77">
        <v>0</v>
      </c>
      <c r="M153" s="77">
        <v>0</v>
      </c>
      <c r="N153" s="77">
        <v>0</v>
      </c>
      <c r="O153" s="77">
        <v>0</v>
      </c>
      <c r="P153" s="103"/>
    </row>
    <row r="154" spans="1:16" ht="15" outlineLevel="1">
      <c r="A154" s="14">
        <f t="shared" si="35"/>
        <v>134</v>
      </c>
      <c r="B154" s="21" t="s">
        <v>627</v>
      </c>
      <c r="C154" s="77">
        <v>1000</v>
      </c>
      <c r="D154" s="77">
        <v>0</v>
      </c>
      <c r="E154" s="77">
        <v>1000</v>
      </c>
      <c r="F154" s="77">
        <v>0</v>
      </c>
      <c r="G154" s="77">
        <f t="shared" si="36"/>
        <v>444</v>
      </c>
      <c r="H154" s="77">
        <v>300</v>
      </c>
      <c r="I154" s="77">
        <v>144</v>
      </c>
      <c r="J154" s="77">
        <v>0</v>
      </c>
      <c r="K154" s="104"/>
      <c r="L154" s="77">
        <v>0</v>
      </c>
      <c r="M154" s="77">
        <v>0</v>
      </c>
      <c r="N154" s="77">
        <v>0</v>
      </c>
      <c r="O154" s="77">
        <v>0</v>
      </c>
      <c r="P154" s="104"/>
    </row>
    <row r="155" spans="1:16" ht="22.5" customHeight="1">
      <c r="A155" s="17">
        <v>10</v>
      </c>
      <c r="B155" s="18" t="s">
        <v>628</v>
      </c>
      <c r="C155" s="70">
        <f>SUM(C156:C171)</f>
        <v>78470</v>
      </c>
      <c r="D155" s="70">
        <f aca="true" t="shared" si="37" ref="D155:L155">SUM(D156:D171)</f>
        <v>0</v>
      </c>
      <c r="E155" s="70">
        <f t="shared" si="37"/>
        <v>11075</v>
      </c>
      <c r="F155" s="70">
        <f t="shared" si="37"/>
        <v>0</v>
      </c>
      <c r="G155" s="70">
        <f t="shared" si="37"/>
        <v>39409</v>
      </c>
      <c r="H155" s="70">
        <f t="shared" si="37"/>
        <v>7915.099999999999</v>
      </c>
      <c r="I155" s="70">
        <f t="shared" si="37"/>
        <v>11143.5</v>
      </c>
      <c r="J155" s="70">
        <f t="shared" si="37"/>
        <v>20350.399999999998</v>
      </c>
      <c r="K155" s="5">
        <f t="shared" si="37"/>
        <v>0</v>
      </c>
      <c r="L155" s="5">
        <f t="shared" si="37"/>
        <v>0</v>
      </c>
      <c r="M155" s="5">
        <f>SUM(M156:M171)</f>
        <v>0</v>
      </c>
      <c r="N155" s="5">
        <f>SUM(N156:N171)</f>
        <v>0</v>
      </c>
      <c r="O155" s="5">
        <f>SUM(O156:O171)</f>
        <v>0</v>
      </c>
      <c r="P155" s="26">
        <f aca="true" t="shared" si="38" ref="P155">SUM(P156:P171)</f>
        <v>0</v>
      </c>
    </row>
    <row r="156" spans="1:16" ht="18.75" customHeight="1" outlineLevel="1">
      <c r="A156" s="14">
        <f>+A154+1</f>
        <v>135</v>
      </c>
      <c r="B156" s="15" t="s">
        <v>495</v>
      </c>
      <c r="C156" s="77">
        <v>8000</v>
      </c>
      <c r="D156" s="77">
        <v>0</v>
      </c>
      <c r="E156" s="77">
        <v>1140</v>
      </c>
      <c r="F156" s="77">
        <v>0</v>
      </c>
      <c r="G156" s="77">
        <f>+H156+I156+J156</f>
        <v>1140</v>
      </c>
      <c r="H156" s="77">
        <v>240</v>
      </c>
      <c r="I156" s="77">
        <v>450</v>
      </c>
      <c r="J156" s="77">
        <v>450</v>
      </c>
      <c r="K156" s="130" t="s">
        <v>733</v>
      </c>
      <c r="L156" s="77"/>
      <c r="M156" s="77"/>
      <c r="N156" s="77"/>
      <c r="O156" s="77"/>
      <c r="P156" s="130" t="s">
        <v>733</v>
      </c>
    </row>
    <row r="157" spans="1:16" ht="15" outlineLevel="1">
      <c r="A157" s="14">
        <f aca="true" t="shared" si="39" ref="A157:A171">+A156+1</f>
        <v>136</v>
      </c>
      <c r="B157" s="21" t="s">
        <v>629</v>
      </c>
      <c r="C157" s="77">
        <v>5000</v>
      </c>
      <c r="D157" s="77">
        <v>0</v>
      </c>
      <c r="E157" s="77">
        <v>0</v>
      </c>
      <c r="F157" s="77">
        <v>0</v>
      </c>
      <c r="G157" s="77">
        <v>0</v>
      </c>
      <c r="H157" s="77">
        <v>0</v>
      </c>
      <c r="I157" s="77">
        <v>0</v>
      </c>
      <c r="J157" s="77">
        <v>0</v>
      </c>
      <c r="K157" s="131"/>
      <c r="L157" s="77">
        <v>0</v>
      </c>
      <c r="M157" s="77">
        <v>0</v>
      </c>
      <c r="N157" s="77">
        <v>0</v>
      </c>
      <c r="O157" s="77">
        <v>0</v>
      </c>
      <c r="P157" s="131"/>
    </row>
    <row r="158" spans="1:16" ht="15" outlineLevel="1">
      <c r="A158" s="14">
        <f t="shared" si="39"/>
        <v>137</v>
      </c>
      <c r="B158" s="21" t="s">
        <v>630</v>
      </c>
      <c r="C158" s="77">
        <v>5000</v>
      </c>
      <c r="D158" s="77">
        <v>0</v>
      </c>
      <c r="E158" s="77">
        <v>970</v>
      </c>
      <c r="F158" s="77">
        <v>0</v>
      </c>
      <c r="G158" s="77">
        <v>970</v>
      </c>
      <c r="H158" s="77">
        <v>670</v>
      </c>
      <c r="I158" s="77">
        <v>300</v>
      </c>
      <c r="J158" s="77">
        <v>0</v>
      </c>
      <c r="K158" s="131"/>
      <c r="L158" s="77">
        <v>0</v>
      </c>
      <c r="M158" s="77">
        <v>0</v>
      </c>
      <c r="N158" s="77">
        <v>0</v>
      </c>
      <c r="O158" s="77">
        <v>0</v>
      </c>
      <c r="P158" s="131"/>
    </row>
    <row r="159" spans="1:16" ht="15" outlineLevel="1">
      <c r="A159" s="14">
        <f t="shared" si="39"/>
        <v>138</v>
      </c>
      <c r="B159" s="21" t="s">
        <v>631</v>
      </c>
      <c r="C159" s="77">
        <v>5470</v>
      </c>
      <c r="D159" s="77">
        <v>0</v>
      </c>
      <c r="E159" s="77">
        <v>610</v>
      </c>
      <c r="F159" s="77">
        <v>0</v>
      </c>
      <c r="G159" s="77">
        <v>610</v>
      </c>
      <c r="H159" s="77">
        <v>530</v>
      </c>
      <c r="I159" s="77">
        <v>80</v>
      </c>
      <c r="J159" s="77">
        <v>0</v>
      </c>
      <c r="K159" s="131"/>
      <c r="L159" s="77">
        <v>0</v>
      </c>
      <c r="M159" s="77">
        <v>0</v>
      </c>
      <c r="N159" s="77">
        <v>0</v>
      </c>
      <c r="O159" s="77">
        <v>0</v>
      </c>
      <c r="P159" s="131"/>
    </row>
    <row r="160" spans="1:16" ht="15" outlineLevel="1">
      <c r="A160" s="14">
        <f t="shared" si="39"/>
        <v>139</v>
      </c>
      <c r="B160" s="21" t="s">
        <v>632</v>
      </c>
      <c r="C160" s="77">
        <v>5000</v>
      </c>
      <c r="D160" s="77">
        <v>0</v>
      </c>
      <c r="E160" s="77">
        <v>0</v>
      </c>
      <c r="F160" s="77">
        <v>0</v>
      </c>
      <c r="G160" s="77">
        <v>0</v>
      </c>
      <c r="H160" s="77">
        <v>0</v>
      </c>
      <c r="I160" s="77">
        <v>0</v>
      </c>
      <c r="J160" s="77">
        <v>0</v>
      </c>
      <c r="K160" s="131"/>
      <c r="L160" s="77">
        <v>0</v>
      </c>
      <c r="M160" s="77">
        <v>0</v>
      </c>
      <c r="N160" s="77">
        <v>0</v>
      </c>
      <c r="O160" s="77">
        <v>0</v>
      </c>
      <c r="P160" s="131"/>
    </row>
    <row r="161" spans="1:16" ht="15" outlineLevel="1">
      <c r="A161" s="14">
        <f t="shared" si="39"/>
        <v>140</v>
      </c>
      <c r="B161" s="21" t="s">
        <v>633</v>
      </c>
      <c r="C161" s="77">
        <v>5000</v>
      </c>
      <c r="D161" s="77">
        <v>0</v>
      </c>
      <c r="E161" s="77">
        <v>0</v>
      </c>
      <c r="F161" s="77">
        <v>0</v>
      </c>
      <c r="G161" s="77">
        <v>0</v>
      </c>
      <c r="H161" s="77">
        <v>0</v>
      </c>
      <c r="I161" s="77">
        <v>0</v>
      </c>
      <c r="J161" s="77">
        <v>0</v>
      </c>
      <c r="K161" s="131"/>
      <c r="L161" s="77">
        <v>0</v>
      </c>
      <c r="M161" s="77">
        <v>0</v>
      </c>
      <c r="N161" s="77">
        <v>0</v>
      </c>
      <c r="O161" s="77">
        <v>0</v>
      </c>
      <c r="P161" s="131"/>
    </row>
    <row r="162" spans="1:16" ht="15" outlineLevel="1">
      <c r="A162" s="14">
        <f t="shared" si="39"/>
        <v>141</v>
      </c>
      <c r="B162" s="21" t="s">
        <v>634</v>
      </c>
      <c r="C162" s="77">
        <v>5000</v>
      </c>
      <c r="D162" s="77">
        <v>0</v>
      </c>
      <c r="E162" s="77">
        <v>0</v>
      </c>
      <c r="F162" s="77">
        <v>0</v>
      </c>
      <c r="G162" s="77">
        <v>0</v>
      </c>
      <c r="H162" s="77">
        <v>0</v>
      </c>
      <c r="I162" s="77">
        <v>0</v>
      </c>
      <c r="J162" s="77">
        <v>0</v>
      </c>
      <c r="K162" s="131"/>
      <c r="L162" s="77">
        <v>0</v>
      </c>
      <c r="M162" s="77">
        <v>0</v>
      </c>
      <c r="N162" s="77">
        <v>0</v>
      </c>
      <c r="O162" s="77">
        <v>0</v>
      </c>
      <c r="P162" s="131"/>
    </row>
    <row r="163" spans="1:16" ht="15" outlineLevel="1">
      <c r="A163" s="14">
        <f t="shared" si="39"/>
        <v>142</v>
      </c>
      <c r="B163" s="21" t="s">
        <v>635</v>
      </c>
      <c r="C163" s="77">
        <v>5000</v>
      </c>
      <c r="D163" s="77">
        <v>0</v>
      </c>
      <c r="E163" s="77">
        <v>0</v>
      </c>
      <c r="F163" s="77">
        <v>0</v>
      </c>
      <c r="G163" s="77">
        <v>0</v>
      </c>
      <c r="H163" s="77">
        <v>0</v>
      </c>
      <c r="I163" s="77">
        <v>0</v>
      </c>
      <c r="J163" s="77">
        <v>0</v>
      </c>
      <c r="K163" s="131"/>
      <c r="L163" s="77">
        <v>0</v>
      </c>
      <c r="M163" s="77">
        <v>0</v>
      </c>
      <c r="N163" s="77">
        <v>0</v>
      </c>
      <c r="O163" s="77">
        <v>0</v>
      </c>
      <c r="P163" s="131"/>
    </row>
    <row r="164" spans="1:16" ht="15" outlineLevel="1">
      <c r="A164" s="14">
        <f t="shared" si="39"/>
        <v>143</v>
      </c>
      <c r="B164" s="21" t="s">
        <v>636</v>
      </c>
      <c r="C164" s="77">
        <v>5000</v>
      </c>
      <c r="D164" s="77">
        <v>0</v>
      </c>
      <c r="E164" s="77">
        <v>2803</v>
      </c>
      <c r="F164" s="77">
        <v>0</v>
      </c>
      <c r="G164" s="77">
        <v>2803</v>
      </c>
      <c r="H164" s="77">
        <v>1400</v>
      </c>
      <c r="I164" s="77">
        <v>1403</v>
      </c>
      <c r="J164" s="77">
        <v>0</v>
      </c>
      <c r="K164" s="131"/>
      <c r="L164" s="77">
        <v>0</v>
      </c>
      <c r="M164" s="77">
        <v>0</v>
      </c>
      <c r="N164" s="77">
        <v>0</v>
      </c>
      <c r="O164" s="77">
        <v>0</v>
      </c>
      <c r="P164" s="131"/>
    </row>
    <row r="165" spans="1:16" ht="15" outlineLevel="1">
      <c r="A165" s="14">
        <f t="shared" si="39"/>
        <v>144</v>
      </c>
      <c r="B165" s="21" t="s">
        <v>637</v>
      </c>
      <c r="C165" s="77">
        <v>5000</v>
      </c>
      <c r="D165" s="77">
        <v>0</v>
      </c>
      <c r="E165" s="77">
        <v>0</v>
      </c>
      <c r="F165" s="77">
        <v>0</v>
      </c>
      <c r="G165" s="77">
        <v>0</v>
      </c>
      <c r="H165" s="77">
        <v>0</v>
      </c>
      <c r="I165" s="77">
        <v>0</v>
      </c>
      <c r="J165" s="77">
        <v>0</v>
      </c>
      <c r="K165" s="131"/>
      <c r="L165" s="77">
        <v>0</v>
      </c>
      <c r="M165" s="77">
        <v>0</v>
      </c>
      <c r="N165" s="77">
        <v>0</v>
      </c>
      <c r="O165" s="77">
        <v>0</v>
      </c>
      <c r="P165" s="131"/>
    </row>
    <row r="166" spans="1:16" ht="15" outlineLevel="1">
      <c r="A166" s="14">
        <f t="shared" si="39"/>
        <v>145</v>
      </c>
      <c r="B166" s="21" t="s">
        <v>638</v>
      </c>
      <c r="C166" s="77">
        <v>5000</v>
      </c>
      <c r="D166" s="77">
        <v>0</v>
      </c>
      <c r="E166" s="77">
        <v>0</v>
      </c>
      <c r="F166" s="77">
        <v>0</v>
      </c>
      <c r="G166" s="77">
        <v>0</v>
      </c>
      <c r="H166" s="77">
        <v>0</v>
      </c>
      <c r="I166" s="77">
        <v>0</v>
      </c>
      <c r="J166" s="77">
        <v>0</v>
      </c>
      <c r="K166" s="131"/>
      <c r="L166" s="77">
        <v>0</v>
      </c>
      <c r="M166" s="77">
        <v>0</v>
      </c>
      <c r="N166" s="77">
        <v>0</v>
      </c>
      <c r="O166" s="77">
        <v>0</v>
      </c>
      <c r="P166" s="131"/>
    </row>
    <row r="167" spans="1:16" ht="15" outlineLevel="1">
      <c r="A167" s="14">
        <f t="shared" si="39"/>
        <v>146</v>
      </c>
      <c r="B167" s="21" t="s">
        <v>639</v>
      </c>
      <c r="C167" s="77">
        <v>5000</v>
      </c>
      <c r="D167" s="77">
        <v>0</v>
      </c>
      <c r="E167" s="77">
        <v>5000</v>
      </c>
      <c r="F167" s="77">
        <v>0</v>
      </c>
      <c r="G167" s="77">
        <v>500</v>
      </c>
      <c r="H167" s="77"/>
      <c r="I167" s="77">
        <v>300</v>
      </c>
      <c r="J167" s="77">
        <v>200</v>
      </c>
      <c r="K167" s="131"/>
      <c r="L167" s="77">
        <v>0</v>
      </c>
      <c r="M167" s="77">
        <v>0</v>
      </c>
      <c r="N167" s="77">
        <v>0</v>
      </c>
      <c r="O167" s="77">
        <v>0</v>
      </c>
      <c r="P167" s="131"/>
    </row>
    <row r="168" spans="1:16" ht="15" outlineLevel="1">
      <c r="A168" s="14">
        <f t="shared" si="39"/>
        <v>147</v>
      </c>
      <c r="B168" s="21" t="s">
        <v>640</v>
      </c>
      <c r="C168" s="77">
        <v>5000</v>
      </c>
      <c r="D168" s="77">
        <v>0</v>
      </c>
      <c r="E168" s="77">
        <v>552</v>
      </c>
      <c r="F168" s="77">
        <v>0</v>
      </c>
      <c r="G168" s="77">
        <v>552</v>
      </c>
      <c r="H168" s="77">
        <v>150</v>
      </c>
      <c r="I168" s="77">
        <v>402</v>
      </c>
      <c r="J168" s="77">
        <v>0</v>
      </c>
      <c r="K168" s="131"/>
      <c r="L168" s="77">
        <v>0</v>
      </c>
      <c r="M168" s="77">
        <v>0</v>
      </c>
      <c r="N168" s="77">
        <v>0</v>
      </c>
      <c r="O168" s="77">
        <v>0</v>
      </c>
      <c r="P168" s="131"/>
    </row>
    <row r="169" spans="1:16" ht="15" outlineLevel="1">
      <c r="A169" s="14">
        <f t="shared" si="39"/>
        <v>148</v>
      </c>
      <c r="B169" s="21" t="s">
        <v>641</v>
      </c>
      <c r="C169" s="77">
        <v>5000</v>
      </c>
      <c r="D169" s="77">
        <v>0</v>
      </c>
      <c r="E169" s="77">
        <v>0</v>
      </c>
      <c r="F169" s="77">
        <v>0</v>
      </c>
      <c r="G169" s="77">
        <v>0</v>
      </c>
      <c r="H169" s="77">
        <v>0</v>
      </c>
      <c r="I169" s="77">
        <v>0</v>
      </c>
      <c r="J169" s="77">
        <v>0</v>
      </c>
      <c r="K169" s="131"/>
      <c r="L169" s="77">
        <v>0</v>
      </c>
      <c r="M169" s="77">
        <v>0</v>
      </c>
      <c r="N169" s="77">
        <v>0</v>
      </c>
      <c r="O169" s="77">
        <v>0</v>
      </c>
      <c r="P169" s="131"/>
    </row>
    <row r="170" spans="1:16" ht="15" outlineLevel="1">
      <c r="A170" s="14">
        <f t="shared" si="39"/>
        <v>149</v>
      </c>
      <c r="B170" s="21" t="s">
        <v>642</v>
      </c>
      <c r="C170" s="77">
        <v>5000</v>
      </c>
      <c r="D170" s="77">
        <v>0</v>
      </c>
      <c r="E170" s="77">
        <v>0</v>
      </c>
      <c r="F170" s="77">
        <v>0</v>
      </c>
      <c r="G170" s="77">
        <v>0</v>
      </c>
      <c r="H170" s="77">
        <v>0</v>
      </c>
      <c r="I170" s="77">
        <v>0</v>
      </c>
      <c r="J170" s="77">
        <v>0</v>
      </c>
      <c r="K170" s="131"/>
      <c r="L170" s="77">
        <v>0</v>
      </c>
      <c r="M170" s="77">
        <v>0</v>
      </c>
      <c r="N170" s="77">
        <v>0</v>
      </c>
      <c r="O170" s="77">
        <v>0</v>
      </c>
      <c r="P170" s="131"/>
    </row>
    <row r="171" spans="1:16" ht="15" outlineLevel="1">
      <c r="A171" s="14">
        <f t="shared" si="39"/>
        <v>150</v>
      </c>
      <c r="B171" s="21" t="s">
        <v>643</v>
      </c>
      <c r="C171" s="77" t="s">
        <v>738</v>
      </c>
      <c r="D171" s="77">
        <v>0</v>
      </c>
      <c r="E171" s="77" t="str">
        <f>+C171</f>
        <v>33 334</v>
      </c>
      <c r="F171" s="77">
        <f>+L171</f>
        <v>0</v>
      </c>
      <c r="G171" s="77">
        <v>32834</v>
      </c>
      <c r="H171" s="77">
        <v>4925.099999999999</v>
      </c>
      <c r="I171" s="77">
        <v>8208.5</v>
      </c>
      <c r="J171" s="77">
        <v>19700.399999999998</v>
      </c>
      <c r="K171" s="132"/>
      <c r="L171" s="77">
        <v>0</v>
      </c>
      <c r="M171" s="77">
        <v>0</v>
      </c>
      <c r="N171" s="77">
        <v>0</v>
      </c>
      <c r="O171" s="77">
        <v>0</v>
      </c>
      <c r="P171" s="132"/>
    </row>
    <row r="172" spans="1:16" ht="15">
      <c r="A172" s="17">
        <v>11</v>
      </c>
      <c r="B172" s="18" t="s">
        <v>644</v>
      </c>
      <c r="C172" s="5">
        <f>SUM(C173:C195)</f>
        <v>15000</v>
      </c>
      <c r="D172" s="5">
        <f aca="true" t="shared" si="40" ref="D172:O172">SUM(D173:D195)</f>
        <v>0</v>
      </c>
      <c r="E172" s="5">
        <f t="shared" si="40"/>
        <v>15000</v>
      </c>
      <c r="F172" s="5">
        <f t="shared" si="40"/>
        <v>0</v>
      </c>
      <c r="G172" s="5">
        <f t="shared" si="40"/>
        <v>0</v>
      </c>
      <c r="H172" s="5">
        <f t="shared" si="40"/>
        <v>0</v>
      </c>
      <c r="I172" s="5">
        <f t="shared" si="40"/>
        <v>0</v>
      </c>
      <c r="J172" s="5">
        <f t="shared" si="40"/>
        <v>0</v>
      </c>
      <c r="K172" s="5">
        <f t="shared" si="40"/>
        <v>0</v>
      </c>
      <c r="L172" s="5">
        <f t="shared" si="40"/>
        <v>0</v>
      </c>
      <c r="M172" s="5">
        <f t="shared" si="40"/>
        <v>0</v>
      </c>
      <c r="N172" s="5">
        <f t="shared" si="40"/>
        <v>0</v>
      </c>
      <c r="O172" s="5">
        <f t="shared" si="40"/>
        <v>0</v>
      </c>
      <c r="P172" s="26">
        <f aca="true" t="shared" si="41" ref="P172">SUM(P173:P195)</f>
        <v>0</v>
      </c>
    </row>
    <row r="173" spans="1:16" ht="18.75" customHeight="1" outlineLevel="1">
      <c r="A173" s="14">
        <f>+A171+1</f>
        <v>151</v>
      </c>
      <c r="B173" s="15" t="s">
        <v>495</v>
      </c>
      <c r="C173" s="77">
        <v>15000</v>
      </c>
      <c r="D173" s="5">
        <f aca="true" t="shared" si="42" ref="D173">SUM(D174:D196)</f>
        <v>0</v>
      </c>
      <c r="E173" s="77">
        <v>15000</v>
      </c>
      <c r="F173" s="5">
        <f aca="true" t="shared" si="43" ref="F173">SUM(F174:F196)</f>
        <v>0</v>
      </c>
      <c r="G173" s="89">
        <v>0</v>
      </c>
      <c r="H173" s="77">
        <v>0</v>
      </c>
      <c r="I173" s="72">
        <v>0</v>
      </c>
      <c r="J173" s="77">
        <v>0</v>
      </c>
      <c r="K173" s="102" t="s">
        <v>733</v>
      </c>
      <c r="L173" s="77">
        <v>0</v>
      </c>
      <c r="M173" s="77">
        <v>0</v>
      </c>
      <c r="N173" s="77">
        <v>0</v>
      </c>
      <c r="O173" s="77">
        <v>0</v>
      </c>
      <c r="P173" s="102" t="s">
        <v>733</v>
      </c>
    </row>
    <row r="174" spans="1:16" ht="15" outlineLevel="1">
      <c r="A174" s="14">
        <f>+A173+1</f>
        <v>152</v>
      </c>
      <c r="B174" s="21" t="s">
        <v>645</v>
      </c>
      <c r="C174" s="77">
        <v>0</v>
      </c>
      <c r="D174" s="77">
        <v>0</v>
      </c>
      <c r="E174" s="77">
        <v>0</v>
      </c>
      <c r="F174" s="77">
        <v>0</v>
      </c>
      <c r="G174" s="83">
        <v>0</v>
      </c>
      <c r="H174" s="83">
        <v>0</v>
      </c>
      <c r="I174" s="72">
        <v>0</v>
      </c>
      <c r="J174" s="77">
        <v>0</v>
      </c>
      <c r="K174" s="103"/>
      <c r="L174" s="77">
        <v>0</v>
      </c>
      <c r="M174" s="77">
        <v>0</v>
      </c>
      <c r="N174" s="77">
        <v>0</v>
      </c>
      <c r="O174" s="77">
        <v>0</v>
      </c>
      <c r="P174" s="103"/>
    </row>
    <row r="175" spans="1:16" ht="15" outlineLevel="1">
      <c r="A175" s="14">
        <f aca="true" t="shared" si="44" ref="A175:A195">+A174+1</f>
        <v>153</v>
      </c>
      <c r="B175" s="21" t="s">
        <v>646</v>
      </c>
      <c r="C175" s="77">
        <v>0</v>
      </c>
      <c r="D175" s="77">
        <v>0</v>
      </c>
      <c r="E175" s="77">
        <v>0</v>
      </c>
      <c r="F175" s="77">
        <v>0</v>
      </c>
      <c r="G175" s="83">
        <v>0</v>
      </c>
      <c r="H175" s="83">
        <v>0</v>
      </c>
      <c r="I175" s="72">
        <v>0</v>
      </c>
      <c r="J175" s="77">
        <v>0</v>
      </c>
      <c r="K175" s="103"/>
      <c r="L175" s="77">
        <v>0</v>
      </c>
      <c r="M175" s="77">
        <v>0</v>
      </c>
      <c r="N175" s="77">
        <v>0</v>
      </c>
      <c r="O175" s="77">
        <v>0</v>
      </c>
      <c r="P175" s="103"/>
    </row>
    <row r="176" spans="1:16" ht="15" outlineLevel="1">
      <c r="A176" s="14">
        <f t="shared" si="44"/>
        <v>154</v>
      </c>
      <c r="B176" s="21" t="s">
        <v>647</v>
      </c>
      <c r="C176" s="77">
        <v>0</v>
      </c>
      <c r="D176" s="77">
        <v>0</v>
      </c>
      <c r="E176" s="77">
        <v>0</v>
      </c>
      <c r="F176" s="77">
        <v>0</v>
      </c>
      <c r="G176" s="83">
        <v>0</v>
      </c>
      <c r="H176" s="83">
        <v>0</v>
      </c>
      <c r="I176" s="72">
        <v>0</v>
      </c>
      <c r="J176" s="77">
        <v>0</v>
      </c>
      <c r="K176" s="103"/>
      <c r="L176" s="77">
        <v>0</v>
      </c>
      <c r="M176" s="77">
        <v>0</v>
      </c>
      <c r="N176" s="77">
        <v>0</v>
      </c>
      <c r="O176" s="77">
        <v>0</v>
      </c>
      <c r="P176" s="103"/>
    </row>
    <row r="177" spans="1:16" ht="15" outlineLevel="1">
      <c r="A177" s="14">
        <f t="shared" si="44"/>
        <v>155</v>
      </c>
      <c r="B177" s="21" t="s">
        <v>648</v>
      </c>
      <c r="C177" s="77">
        <v>0</v>
      </c>
      <c r="D177" s="77">
        <v>0</v>
      </c>
      <c r="E177" s="77">
        <v>0</v>
      </c>
      <c r="F177" s="77">
        <v>0</v>
      </c>
      <c r="G177" s="83">
        <v>0</v>
      </c>
      <c r="H177" s="83">
        <v>0</v>
      </c>
      <c r="I177" s="72">
        <v>0</v>
      </c>
      <c r="J177" s="77">
        <v>0</v>
      </c>
      <c r="K177" s="103"/>
      <c r="L177" s="77">
        <v>0</v>
      </c>
      <c r="M177" s="77">
        <v>0</v>
      </c>
      <c r="N177" s="77">
        <v>0</v>
      </c>
      <c r="O177" s="77">
        <v>0</v>
      </c>
      <c r="P177" s="103"/>
    </row>
    <row r="178" spans="1:16" ht="15" outlineLevel="1">
      <c r="A178" s="14">
        <f t="shared" si="44"/>
        <v>156</v>
      </c>
      <c r="B178" s="21" t="s">
        <v>649</v>
      </c>
      <c r="C178" s="77">
        <v>0</v>
      </c>
      <c r="D178" s="77">
        <v>0</v>
      </c>
      <c r="E178" s="77">
        <v>0</v>
      </c>
      <c r="F178" s="77">
        <v>0</v>
      </c>
      <c r="G178" s="83">
        <v>0</v>
      </c>
      <c r="H178" s="83">
        <v>0</v>
      </c>
      <c r="I178" s="72">
        <v>0</v>
      </c>
      <c r="J178" s="77">
        <v>0</v>
      </c>
      <c r="K178" s="103"/>
      <c r="L178" s="77">
        <v>0</v>
      </c>
      <c r="M178" s="77">
        <v>0</v>
      </c>
      <c r="N178" s="77">
        <v>0</v>
      </c>
      <c r="O178" s="77">
        <v>0</v>
      </c>
      <c r="P178" s="103"/>
    </row>
    <row r="179" spans="1:16" ht="15" outlineLevel="1">
      <c r="A179" s="14">
        <f t="shared" si="44"/>
        <v>157</v>
      </c>
      <c r="B179" s="21" t="s">
        <v>650</v>
      </c>
      <c r="C179" s="77">
        <v>0</v>
      </c>
      <c r="D179" s="77">
        <v>0</v>
      </c>
      <c r="E179" s="77">
        <v>0</v>
      </c>
      <c r="F179" s="77">
        <v>0</v>
      </c>
      <c r="G179" s="83">
        <v>0</v>
      </c>
      <c r="H179" s="83">
        <v>0</v>
      </c>
      <c r="I179" s="72">
        <v>0</v>
      </c>
      <c r="J179" s="77">
        <v>0</v>
      </c>
      <c r="K179" s="103"/>
      <c r="L179" s="77">
        <v>0</v>
      </c>
      <c r="M179" s="77">
        <v>0</v>
      </c>
      <c r="N179" s="77">
        <v>0</v>
      </c>
      <c r="O179" s="77">
        <v>0</v>
      </c>
      <c r="P179" s="103"/>
    </row>
    <row r="180" spans="1:16" ht="15" outlineLevel="1">
      <c r="A180" s="14">
        <f t="shared" si="44"/>
        <v>158</v>
      </c>
      <c r="B180" s="21" t="s">
        <v>651</v>
      </c>
      <c r="C180" s="77">
        <v>0</v>
      </c>
      <c r="D180" s="77">
        <v>0</v>
      </c>
      <c r="E180" s="77">
        <v>0</v>
      </c>
      <c r="F180" s="77">
        <v>0</v>
      </c>
      <c r="G180" s="83">
        <v>0</v>
      </c>
      <c r="H180" s="83">
        <v>0</v>
      </c>
      <c r="I180" s="72">
        <v>0</v>
      </c>
      <c r="J180" s="77">
        <v>0</v>
      </c>
      <c r="K180" s="103"/>
      <c r="L180" s="77">
        <v>0</v>
      </c>
      <c r="M180" s="77">
        <v>0</v>
      </c>
      <c r="N180" s="77">
        <v>0</v>
      </c>
      <c r="O180" s="77">
        <v>0</v>
      </c>
      <c r="P180" s="103"/>
    </row>
    <row r="181" spans="1:16" ht="15" outlineLevel="1">
      <c r="A181" s="14">
        <f t="shared" si="44"/>
        <v>159</v>
      </c>
      <c r="B181" s="21" t="s">
        <v>652</v>
      </c>
      <c r="C181" s="77">
        <v>0</v>
      </c>
      <c r="D181" s="77">
        <v>0</v>
      </c>
      <c r="E181" s="77">
        <v>0</v>
      </c>
      <c r="F181" s="77">
        <v>0</v>
      </c>
      <c r="G181" s="83">
        <v>0</v>
      </c>
      <c r="H181" s="83">
        <v>0</v>
      </c>
      <c r="I181" s="72">
        <v>0</v>
      </c>
      <c r="J181" s="77">
        <v>0</v>
      </c>
      <c r="K181" s="103"/>
      <c r="L181" s="77">
        <v>0</v>
      </c>
      <c r="M181" s="77">
        <v>0</v>
      </c>
      <c r="N181" s="77">
        <v>0</v>
      </c>
      <c r="O181" s="77">
        <v>0</v>
      </c>
      <c r="P181" s="103"/>
    </row>
    <row r="182" spans="1:16" ht="15" outlineLevel="1">
      <c r="A182" s="14">
        <f t="shared" si="44"/>
        <v>160</v>
      </c>
      <c r="B182" s="21" t="s">
        <v>653</v>
      </c>
      <c r="C182" s="77">
        <v>0</v>
      </c>
      <c r="D182" s="77">
        <v>0</v>
      </c>
      <c r="E182" s="77">
        <v>0</v>
      </c>
      <c r="F182" s="77">
        <v>0</v>
      </c>
      <c r="G182" s="83">
        <v>0</v>
      </c>
      <c r="H182" s="83">
        <v>0</v>
      </c>
      <c r="I182" s="72">
        <v>0</v>
      </c>
      <c r="J182" s="77">
        <v>0</v>
      </c>
      <c r="K182" s="103"/>
      <c r="L182" s="77">
        <v>0</v>
      </c>
      <c r="M182" s="77">
        <v>0</v>
      </c>
      <c r="N182" s="77">
        <v>0</v>
      </c>
      <c r="O182" s="77">
        <v>0</v>
      </c>
      <c r="P182" s="103"/>
    </row>
    <row r="183" spans="1:16" ht="15" outlineLevel="1">
      <c r="A183" s="14">
        <f t="shared" si="44"/>
        <v>161</v>
      </c>
      <c r="B183" s="21" t="s">
        <v>654</v>
      </c>
      <c r="C183" s="77">
        <v>0</v>
      </c>
      <c r="D183" s="77">
        <v>0</v>
      </c>
      <c r="E183" s="77">
        <v>0</v>
      </c>
      <c r="F183" s="77">
        <v>0</v>
      </c>
      <c r="G183" s="83">
        <v>0</v>
      </c>
      <c r="H183" s="83">
        <v>0</v>
      </c>
      <c r="I183" s="72">
        <v>0</v>
      </c>
      <c r="J183" s="77">
        <v>0</v>
      </c>
      <c r="K183" s="103"/>
      <c r="L183" s="77">
        <v>0</v>
      </c>
      <c r="M183" s="77">
        <v>0</v>
      </c>
      <c r="N183" s="77">
        <v>0</v>
      </c>
      <c r="O183" s="77">
        <v>0</v>
      </c>
      <c r="P183" s="103"/>
    </row>
    <row r="184" spans="1:16" ht="15" outlineLevel="1">
      <c r="A184" s="14">
        <f t="shared" si="44"/>
        <v>162</v>
      </c>
      <c r="B184" s="21" t="s">
        <v>655</v>
      </c>
      <c r="C184" s="77">
        <v>0</v>
      </c>
      <c r="D184" s="77">
        <v>0</v>
      </c>
      <c r="E184" s="77">
        <v>0</v>
      </c>
      <c r="F184" s="77">
        <v>0</v>
      </c>
      <c r="G184" s="83">
        <v>0</v>
      </c>
      <c r="H184" s="83">
        <v>0</v>
      </c>
      <c r="I184" s="72">
        <v>0</v>
      </c>
      <c r="J184" s="77">
        <v>0</v>
      </c>
      <c r="K184" s="103"/>
      <c r="L184" s="77">
        <v>0</v>
      </c>
      <c r="M184" s="77">
        <v>0</v>
      </c>
      <c r="N184" s="77">
        <v>0</v>
      </c>
      <c r="O184" s="77">
        <v>0</v>
      </c>
      <c r="P184" s="103"/>
    </row>
    <row r="185" spans="1:16" ht="15" outlineLevel="1">
      <c r="A185" s="14">
        <f t="shared" si="44"/>
        <v>163</v>
      </c>
      <c r="B185" s="21" t="s">
        <v>656</v>
      </c>
      <c r="C185" s="77">
        <v>0</v>
      </c>
      <c r="D185" s="77">
        <v>0</v>
      </c>
      <c r="E185" s="77">
        <v>0</v>
      </c>
      <c r="F185" s="77">
        <v>0</v>
      </c>
      <c r="G185" s="83">
        <v>0</v>
      </c>
      <c r="H185" s="83">
        <v>0</v>
      </c>
      <c r="I185" s="72">
        <v>0</v>
      </c>
      <c r="J185" s="77">
        <v>0</v>
      </c>
      <c r="K185" s="103"/>
      <c r="L185" s="77">
        <v>0</v>
      </c>
      <c r="M185" s="77">
        <v>0</v>
      </c>
      <c r="N185" s="77">
        <v>0</v>
      </c>
      <c r="O185" s="77">
        <v>0</v>
      </c>
      <c r="P185" s="103"/>
    </row>
    <row r="186" spans="1:16" ht="15" outlineLevel="1">
      <c r="A186" s="14">
        <f t="shared" si="44"/>
        <v>164</v>
      </c>
      <c r="B186" s="21" t="s">
        <v>657</v>
      </c>
      <c r="C186" s="77">
        <v>0</v>
      </c>
      <c r="D186" s="77">
        <v>0</v>
      </c>
      <c r="E186" s="77">
        <v>0</v>
      </c>
      <c r="F186" s="77">
        <v>0</v>
      </c>
      <c r="G186" s="83">
        <v>0</v>
      </c>
      <c r="H186" s="83">
        <v>0</v>
      </c>
      <c r="I186" s="72">
        <v>0</v>
      </c>
      <c r="J186" s="77">
        <v>0</v>
      </c>
      <c r="K186" s="103"/>
      <c r="L186" s="77">
        <v>0</v>
      </c>
      <c r="M186" s="77">
        <v>0</v>
      </c>
      <c r="N186" s="77">
        <v>0</v>
      </c>
      <c r="O186" s="77">
        <v>0</v>
      </c>
      <c r="P186" s="103"/>
    </row>
    <row r="187" spans="1:16" ht="15" outlineLevel="1">
      <c r="A187" s="14">
        <f t="shared" si="44"/>
        <v>165</v>
      </c>
      <c r="B187" s="21" t="s">
        <v>658</v>
      </c>
      <c r="C187" s="77">
        <v>0</v>
      </c>
      <c r="D187" s="77">
        <v>0</v>
      </c>
      <c r="E187" s="77">
        <v>0</v>
      </c>
      <c r="F187" s="77">
        <v>0</v>
      </c>
      <c r="G187" s="83">
        <v>0</v>
      </c>
      <c r="H187" s="83">
        <v>0</v>
      </c>
      <c r="I187" s="72">
        <v>0</v>
      </c>
      <c r="J187" s="77">
        <v>0</v>
      </c>
      <c r="K187" s="103"/>
      <c r="L187" s="77">
        <v>0</v>
      </c>
      <c r="M187" s="77">
        <v>0</v>
      </c>
      <c r="N187" s="77">
        <v>0</v>
      </c>
      <c r="O187" s="77">
        <v>0</v>
      </c>
      <c r="P187" s="103"/>
    </row>
    <row r="188" spans="1:16" ht="15" outlineLevel="1">
      <c r="A188" s="14">
        <f t="shared" si="44"/>
        <v>166</v>
      </c>
      <c r="B188" s="21" t="s">
        <v>659</v>
      </c>
      <c r="C188" s="77">
        <v>0</v>
      </c>
      <c r="D188" s="77">
        <v>0</v>
      </c>
      <c r="E188" s="77">
        <v>0</v>
      </c>
      <c r="F188" s="77">
        <v>0</v>
      </c>
      <c r="G188" s="83">
        <v>0</v>
      </c>
      <c r="H188" s="83">
        <v>0</v>
      </c>
      <c r="I188" s="72">
        <v>0</v>
      </c>
      <c r="J188" s="77">
        <v>0</v>
      </c>
      <c r="K188" s="103"/>
      <c r="L188" s="77">
        <v>0</v>
      </c>
      <c r="M188" s="77">
        <v>0</v>
      </c>
      <c r="N188" s="77">
        <v>0</v>
      </c>
      <c r="O188" s="77">
        <v>0</v>
      </c>
      <c r="P188" s="103"/>
    </row>
    <row r="189" spans="1:16" ht="15" outlineLevel="1">
      <c r="A189" s="14">
        <f t="shared" si="44"/>
        <v>167</v>
      </c>
      <c r="B189" s="21" t="s">
        <v>660</v>
      </c>
      <c r="C189" s="77">
        <v>0</v>
      </c>
      <c r="D189" s="77">
        <v>0</v>
      </c>
      <c r="E189" s="77">
        <v>0</v>
      </c>
      <c r="F189" s="77">
        <v>0</v>
      </c>
      <c r="G189" s="83">
        <v>0</v>
      </c>
      <c r="H189" s="83">
        <v>0</v>
      </c>
      <c r="I189" s="72">
        <v>0</v>
      </c>
      <c r="J189" s="77">
        <v>0</v>
      </c>
      <c r="K189" s="103"/>
      <c r="L189" s="77">
        <v>0</v>
      </c>
      <c r="M189" s="77">
        <v>0</v>
      </c>
      <c r="N189" s="77">
        <v>0</v>
      </c>
      <c r="O189" s="77">
        <v>0</v>
      </c>
      <c r="P189" s="103"/>
    </row>
    <row r="190" spans="1:16" ht="15" outlineLevel="1">
      <c r="A190" s="14">
        <f t="shared" si="44"/>
        <v>168</v>
      </c>
      <c r="B190" s="15" t="s">
        <v>661</v>
      </c>
      <c r="C190" s="77">
        <v>0</v>
      </c>
      <c r="D190" s="77">
        <v>0</v>
      </c>
      <c r="E190" s="77">
        <v>0</v>
      </c>
      <c r="F190" s="77">
        <v>0</v>
      </c>
      <c r="G190" s="83">
        <v>0</v>
      </c>
      <c r="H190" s="83">
        <v>0</v>
      </c>
      <c r="I190" s="72">
        <v>0</v>
      </c>
      <c r="J190" s="77">
        <v>0</v>
      </c>
      <c r="K190" s="103"/>
      <c r="L190" s="77">
        <v>0</v>
      </c>
      <c r="M190" s="77">
        <v>0</v>
      </c>
      <c r="N190" s="77">
        <v>0</v>
      </c>
      <c r="O190" s="77">
        <v>0</v>
      </c>
      <c r="P190" s="103"/>
    </row>
    <row r="191" spans="1:16" ht="15" outlineLevel="1">
      <c r="A191" s="14">
        <f t="shared" si="44"/>
        <v>169</v>
      </c>
      <c r="B191" s="21" t="s">
        <v>662</v>
      </c>
      <c r="C191" s="77">
        <v>0</v>
      </c>
      <c r="D191" s="77">
        <v>0</v>
      </c>
      <c r="E191" s="77">
        <v>0</v>
      </c>
      <c r="F191" s="77">
        <v>0</v>
      </c>
      <c r="G191" s="83">
        <v>0</v>
      </c>
      <c r="H191" s="83">
        <v>0</v>
      </c>
      <c r="I191" s="72">
        <v>0</v>
      </c>
      <c r="J191" s="77">
        <v>0</v>
      </c>
      <c r="K191" s="103"/>
      <c r="L191" s="77">
        <v>0</v>
      </c>
      <c r="M191" s="77">
        <v>0</v>
      </c>
      <c r="N191" s="77">
        <v>0</v>
      </c>
      <c r="O191" s="77">
        <v>0</v>
      </c>
      <c r="P191" s="103"/>
    </row>
    <row r="192" spans="1:16" ht="15" outlineLevel="1">
      <c r="A192" s="14">
        <f t="shared" si="44"/>
        <v>170</v>
      </c>
      <c r="B192" s="21" t="s">
        <v>663</v>
      </c>
      <c r="C192" s="77">
        <v>0</v>
      </c>
      <c r="D192" s="77">
        <v>0</v>
      </c>
      <c r="E192" s="77">
        <v>0</v>
      </c>
      <c r="F192" s="77">
        <v>0</v>
      </c>
      <c r="G192" s="83">
        <v>0</v>
      </c>
      <c r="H192" s="83">
        <v>0</v>
      </c>
      <c r="I192" s="72">
        <v>0</v>
      </c>
      <c r="J192" s="77">
        <v>0</v>
      </c>
      <c r="K192" s="103"/>
      <c r="L192" s="77">
        <v>0</v>
      </c>
      <c r="M192" s="77">
        <v>0</v>
      </c>
      <c r="N192" s="77">
        <v>0</v>
      </c>
      <c r="O192" s="77">
        <v>0</v>
      </c>
      <c r="P192" s="103"/>
    </row>
    <row r="193" spans="1:16" ht="15" outlineLevel="1">
      <c r="A193" s="14">
        <f t="shared" si="44"/>
        <v>171</v>
      </c>
      <c r="B193" s="21" t="s">
        <v>664</v>
      </c>
      <c r="C193" s="77">
        <v>0</v>
      </c>
      <c r="D193" s="77">
        <v>0</v>
      </c>
      <c r="E193" s="77">
        <v>0</v>
      </c>
      <c r="F193" s="77">
        <v>0</v>
      </c>
      <c r="G193" s="83">
        <v>0</v>
      </c>
      <c r="H193" s="83">
        <v>0</v>
      </c>
      <c r="I193" s="72">
        <v>0</v>
      </c>
      <c r="J193" s="77">
        <v>0</v>
      </c>
      <c r="K193" s="103"/>
      <c r="L193" s="77">
        <v>0</v>
      </c>
      <c r="M193" s="77">
        <v>0</v>
      </c>
      <c r="N193" s="77">
        <v>0</v>
      </c>
      <c r="O193" s="77">
        <v>0</v>
      </c>
      <c r="P193" s="103"/>
    </row>
    <row r="194" spans="1:16" ht="15" outlineLevel="1">
      <c r="A194" s="14">
        <f t="shared" si="44"/>
        <v>172</v>
      </c>
      <c r="B194" s="21" t="s">
        <v>665</v>
      </c>
      <c r="C194" s="77">
        <v>0</v>
      </c>
      <c r="D194" s="77">
        <v>0</v>
      </c>
      <c r="E194" s="77">
        <v>0</v>
      </c>
      <c r="F194" s="77">
        <v>0</v>
      </c>
      <c r="G194" s="83">
        <v>0</v>
      </c>
      <c r="H194" s="83">
        <v>0</v>
      </c>
      <c r="I194" s="72">
        <v>0</v>
      </c>
      <c r="J194" s="77">
        <v>0</v>
      </c>
      <c r="K194" s="103"/>
      <c r="L194" s="77">
        <v>0</v>
      </c>
      <c r="M194" s="77">
        <v>0</v>
      </c>
      <c r="N194" s="77">
        <v>0</v>
      </c>
      <c r="O194" s="77">
        <v>0</v>
      </c>
      <c r="P194" s="103"/>
    </row>
    <row r="195" spans="1:16" ht="15" outlineLevel="1">
      <c r="A195" s="14">
        <f t="shared" si="44"/>
        <v>173</v>
      </c>
      <c r="B195" s="21" t="s">
        <v>666</v>
      </c>
      <c r="C195" s="77">
        <v>0</v>
      </c>
      <c r="D195" s="77">
        <v>0</v>
      </c>
      <c r="E195" s="77">
        <v>0</v>
      </c>
      <c r="F195" s="77">
        <v>0</v>
      </c>
      <c r="G195" s="83">
        <v>0</v>
      </c>
      <c r="H195" s="83">
        <v>0</v>
      </c>
      <c r="I195" s="72">
        <v>0</v>
      </c>
      <c r="J195" s="77">
        <v>0</v>
      </c>
      <c r="K195" s="104"/>
      <c r="L195" s="77">
        <v>0</v>
      </c>
      <c r="M195" s="77">
        <v>0</v>
      </c>
      <c r="N195" s="77">
        <v>0</v>
      </c>
      <c r="O195" s="77">
        <v>0</v>
      </c>
      <c r="P195" s="104"/>
    </row>
    <row r="196" spans="1:16" ht="15">
      <c r="A196" s="17">
        <v>12</v>
      </c>
      <c r="B196" s="18" t="s">
        <v>667</v>
      </c>
      <c r="C196" s="5">
        <f>SUM(C197:C216)</f>
        <v>73644</v>
      </c>
      <c r="D196" s="5">
        <f aca="true" t="shared" si="45" ref="D196:L196">SUM(D197:D216)</f>
        <v>0</v>
      </c>
      <c r="E196" s="5">
        <f>SUM(E197:E216)</f>
        <v>73644</v>
      </c>
      <c r="F196" s="73">
        <f t="shared" si="45"/>
        <v>0</v>
      </c>
      <c r="G196" s="5">
        <f t="shared" si="45"/>
        <v>10113.2</v>
      </c>
      <c r="H196" s="5">
        <f t="shared" si="45"/>
        <v>0</v>
      </c>
      <c r="I196" s="5">
        <f t="shared" si="45"/>
        <v>2184</v>
      </c>
      <c r="J196" s="5">
        <f t="shared" si="45"/>
        <v>7929.2</v>
      </c>
      <c r="K196" s="5">
        <f t="shared" si="45"/>
        <v>0</v>
      </c>
      <c r="L196" s="5">
        <f t="shared" si="45"/>
        <v>0</v>
      </c>
      <c r="M196" s="5">
        <f>SUM(M197:M216)</f>
        <v>0</v>
      </c>
      <c r="N196" s="5">
        <f>SUM(N197:N216)</f>
        <v>0</v>
      </c>
      <c r="O196" s="5">
        <f>SUM(O197:O216)</f>
        <v>0</v>
      </c>
      <c r="P196" s="26">
        <f aca="true" t="shared" si="46" ref="P196">SUM(P197:P216)</f>
        <v>0</v>
      </c>
    </row>
    <row r="197" spans="1:16" ht="18.75" customHeight="1" outlineLevel="1">
      <c r="A197" s="14">
        <f>+A195+1</f>
        <v>174</v>
      </c>
      <c r="B197" s="15" t="s">
        <v>495</v>
      </c>
      <c r="C197" s="83">
        <v>72144</v>
      </c>
      <c r="D197" s="77">
        <v>0</v>
      </c>
      <c r="E197" s="83">
        <v>72144</v>
      </c>
      <c r="F197" s="77">
        <v>0</v>
      </c>
      <c r="G197" s="83">
        <f>H197+I197+J197</f>
        <v>9764</v>
      </c>
      <c r="H197" s="83">
        <v>0</v>
      </c>
      <c r="I197" s="83">
        <v>2184</v>
      </c>
      <c r="J197" s="83">
        <v>7580</v>
      </c>
      <c r="K197" s="102" t="s">
        <v>733</v>
      </c>
      <c r="L197" s="77">
        <v>0</v>
      </c>
      <c r="M197" s="77">
        <v>0</v>
      </c>
      <c r="N197" s="77">
        <v>0</v>
      </c>
      <c r="O197" s="77">
        <v>0</v>
      </c>
      <c r="P197" s="102" t="s">
        <v>733</v>
      </c>
    </row>
    <row r="198" spans="1:16" ht="15" outlineLevel="1">
      <c r="A198" s="14">
        <f>+A197+1</f>
        <v>175</v>
      </c>
      <c r="B198" s="15" t="s">
        <v>668</v>
      </c>
      <c r="C198" s="83">
        <v>0</v>
      </c>
      <c r="D198" s="77">
        <v>0</v>
      </c>
      <c r="E198" s="83">
        <v>0</v>
      </c>
      <c r="F198" s="77">
        <v>0</v>
      </c>
      <c r="G198" s="83">
        <v>0</v>
      </c>
      <c r="H198" s="49">
        <v>0</v>
      </c>
      <c r="I198" s="49">
        <v>0</v>
      </c>
      <c r="J198" s="49">
        <v>0</v>
      </c>
      <c r="K198" s="103"/>
      <c r="L198" s="77">
        <v>0</v>
      </c>
      <c r="M198" s="77">
        <v>0</v>
      </c>
      <c r="N198" s="77">
        <v>0</v>
      </c>
      <c r="O198" s="77">
        <v>0</v>
      </c>
      <c r="P198" s="103"/>
    </row>
    <row r="199" spans="1:16" ht="15" outlineLevel="1">
      <c r="A199" s="14">
        <f aca="true" t="shared" si="47" ref="A199:A216">+A198+1</f>
        <v>176</v>
      </c>
      <c r="B199" s="21" t="s">
        <v>669</v>
      </c>
      <c r="C199" s="83">
        <v>0</v>
      </c>
      <c r="D199" s="77">
        <v>0</v>
      </c>
      <c r="E199" s="83">
        <v>0</v>
      </c>
      <c r="F199" s="77">
        <v>0</v>
      </c>
      <c r="G199" s="83">
        <v>0</v>
      </c>
      <c r="H199" s="49">
        <v>0</v>
      </c>
      <c r="I199" s="49">
        <v>0</v>
      </c>
      <c r="J199" s="49">
        <v>0</v>
      </c>
      <c r="K199" s="103"/>
      <c r="L199" s="77">
        <v>0</v>
      </c>
      <c r="M199" s="77">
        <v>0</v>
      </c>
      <c r="N199" s="77">
        <v>0</v>
      </c>
      <c r="O199" s="77">
        <v>0</v>
      </c>
      <c r="P199" s="103"/>
    </row>
    <row r="200" spans="1:16" ht="15" outlineLevel="1">
      <c r="A200" s="14">
        <f t="shared" si="47"/>
        <v>177</v>
      </c>
      <c r="B200" s="21" t="s">
        <v>670</v>
      </c>
      <c r="C200" s="83">
        <v>0</v>
      </c>
      <c r="D200" s="77">
        <v>0</v>
      </c>
      <c r="E200" s="83">
        <v>0</v>
      </c>
      <c r="F200" s="77">
        <v>0</v>
      </c>
      <c r="G200" s="83">
        <v>0</v>
      </c>
      <c r="H200" s="49">
        <v>0</v>
      </c>
      <c r="I200" s="49">
        <v>0</v>
      </c>
      <c r="J200" s="49">
        <v>0</v>
      </c>
      <c r="K200" s="103"/>
      <c r="L200" s="77">
        <v>0</v>
      </c>
      <c r="M200" s="77">
        <v>0</v>
      </c>
      <c r="N200" s="77">
        <v>0</v>
      </c>
      <c r="O200" s="77">
        <v>0</v>
      </c>
      <c r="P200" s="103"/>
    </row>
    <row r="201" spans="1:16" ht="15" outlineLevel="1">
      <c r="A201" s="14">
        <f t="shared" si="47"/>
        <v>178</v>
      </c>
      <c r="B201" s="21" t="s">
        <v>671</v>
      </c>
      <c r="C201" s="83">
        <v>1500</v>
      </c>
      <c r="D201" s="77">
        <v>0</v>
      </c>
      <c r="E201" s="83">
        <v>1500</v>
      </c>
      <c r="F201" s="77">
        <v>0</v>
      </c>
      <c r="G201" s="83">
        <f>H201+I201+J201</f>
        <v>349.2</v>
      </c>
      <c r="H201" s="49">
        <v>0</v>
      </c>
      <c r="I201" s="49">
        <v>0</v>
      </c>
      <c r="J201" s="83">
        <v>349.2</v>
      </c>
      <c r="K201" s="103"/>
      <c r="L201" s="77">
        <v>0</v>
      </c>
      <c r="M201" s="77">
        <v>0</v>
      </c>
      <c r="N201" s="77">
        <v>0</v>
      </c>
      <c r="O201" s="77">
        <v>0</v>
      </c>
      <c r="P201" s="103"/>
    </row>
    <row r="202" spans="1:16" ht="15" outlineLevel="1">
      <c r="A202" s="14">
        <f t="shared" si="47"/>
        <v>179</v>
      </c>
      <c r="B202" s="21" t="s">
        <v>672</v>
      </c>
      <c r="C202" s="83">
        <v>0</v>
      </c>
      <c r="D202" s="77">
        <v>0</v>
      </c>
      <c r="E202" s="83">
        <v>0</v>
      </c>
      <c r="F202" s="77">
        <v>0</v>
      </c>
      <c r="G202" s="83">
        <v>0</v>
      </c>
      <c r="H202" s="83">
        <v>0</v>
      </c>
      <c r="I202" s="83">
        <v>0</v>
      </c>
      <c r="J202" s="83">
        <v>0</v>
      </c>
      <c r="K202" s="103"/>
      <c r="L202" s="77">
        <v>0</v>
      </c>
      <c r="M202" s="77">
        <v>0</v>
      </c>
      <c r="N202" s="77">
        <v>0</v>
      </c>
      <c r="O202" s="77">
        <v>0</v>
      </c>
      <c r="P202" s="103"/>
    </row>
    <row r="203" spans="1:16" ht="15" outlineLevel="1">
      <c r="A203" s="14">
        <f t="shared" si="47"/>
        <v>180</v>
      </c>
      <c r="B203" s="21" t="s">
        <v>673</v>
      </c>
      <c r="C203" s="83">
        <v>0</v>
      </c>
      <c r="D203" s="77">
        <v>0</v>
      </c>
      <c r="E203" s="83">
        <v>0</v>
      </c>
      <c r="F203" s="77">
        <v>0</v>
      </c>
      <c r="G203" s="83">
        <v>0</v>
      </c>
      <c r="H203" s="83">
        <v>0</v>
      </c>
      <c r="I203" s="83">
        <v>0</v>
      </c>
      <c r="J203" s="83">
        <v>0</v>
      </c>
      <c r="K203" s="103"/>
      <c r="L203" s="77">
        <v>0</v>
      </c>
      <c r="M203" s="77">
        <v>0</v>
      </c>
      <c r="N203" s="77">
        <v>0</v>
      </c>
      <c r="O203" s="77">
        <v>0</v>
      </c>
      <c r="P203" s="103"/>
    </row>
    <row r="204" spans="1:16" ht="15" outlineLevel="1">
      <c r="A204" s="14">
        <f t="shared" si="47"/>
        <v>181</v>
      </c>
      <c r="B204" s="21" t="s">
        <v>674</v>
      </c>
      <c r="C204" s="83">
        <v>0</v>
      </c>
      <c r="D204" s="77">
        <v>0</v>
      </c>
      <c r="E204" s="83">
        <v>0</v>
      </c>
      <c r="F204" s="77">
        <v>0</v>
      </c>
      <c r="G204" s="83">
        <v>0</v>
      </c>
      <c r="H204" s="83">
        <v>0</v>
      </c>
      <c r="I204" s="83">
        <v>0</v>
      </c>
      <c r="J204" s="83">
        <v>0</v>
      </c>
      <c r="K204" s="103"/>
      <c r="L204" s="77">
        <v>0</v>
      </c>
      <c r="M204" s="77">
        <v>0</v>
      </c>
      <c r="N204" s="77">
        <v>0</v>
      </c>
      <c r="O204" s="77">
        <v>0</v>
      </c>
      <c r="P204" s="103"/>
    </row>
    <row r="205" spans="1:16" ht="15" outlineLevel="1">
      <c r="A205" s="14">
        <f t="shared" si="47"/>
        <v>182</v>
      </c>
      <c r="B205" s="21" t="s">
        <v>675</v>
      </c>
      <c r="C205" s="83">
        <v>0</v>
      </c>
      <c r="D205" s="77">
        <v>0</v>
      </c>
      <c r="E205" s="83">
        <v>0</v>
      </c>
      <c r="F205" s="77">
        <v>0</v>
      </c>
      <c r="G205" s="83">
        <v>0</v>
      </c>
      <c r="H205" s="83">
        <v>0</v>
      </c>
      <c r="I205" s="83">
        <v>0</v>
      </c>
      <c r="J205" s="83">
        <v>0</v>
      </c>
      <c r="K205" s="103"/>
      <c r="L205" s="77">
        <v>0</v>
      </c>
      <c r="M205" s="77">
        <v>0</v>
      </c>
      <c r="N205" s="77">
        <v>0</v>
      </c>
      <c r="O205" s="77">
        <v>0</v>
      </c>
      <c r="P205" s="103"/>
    </row>
    <row r="206" spans="1:16" ht="15" outlineLevel="1">
      <c r="A206" s="14">
        <f t="shared" si="47"/>
        <v>183</v>
      </c>
      <c r="B206" s="21" t="s">
        <v>676</v>
      </c>
      <c r="C206" s="83">
        <v>0</v>
      </c>
      <c r="D206" s="77">
        <v>0</v>
      </c>
      <c r="E206" s="83">
        <v>0</v>
      </c>
      <c r="F206" s="77">
        <v>0</v>
      </c>
      <c r="G206" s="83">
        <v>0</v>
      </c>
      <c r="H206" s="83">
        <v>0</v>
      </c>
      <c r="I206" s="83">
        <v>0</v>
      </c>
      <c r="J206" s="83">
        <v>0</v>
      </c>
      <c r="K206" s="103"/>
      <c r="L206" s="77">
        <v>0</v>
      </c>
      <c r="M206" s="77">
        <v>0</v>
      </c>
      <c r="N206" s="77">
        <v>0</v>
      </c>
      <c r="O206" s="77">
        <v>0</v>
      </c>
      <c r="P206" s="103"/>
    </row>
    <row r="207" spans="1:16" ht="15" outlineLevel="1">
      <c r="A207" s="14">
        <f t="shared" si="47"/>
        <v>184</v>
      </c>
      <c r="B207" s="21" t="s">
        <v>677</v>
      </c>
      <c r="C207" s="83">
        <v>0</v>
      </c>
      <c r="D207" s="77">
        <v>0</v>
      </c>
      <c r="E207" s="83">
        <v>0</v>
      </c>
      <c r="F207" s="77">
        <v>0</v>
      </c>
      <c r="G207" s="83">
        <v>0</v>
      </c>
      <c r="H207" s="83">
        <v>0</v>
      </c>
      <c r="I207" s="83">
        <v>0</v>
      </c>
      <c r="J207" s="83">
        <v>0</v>
      </c>
      <c r="K207" s="103"/>
      <c r="L207" s="77">
        <v>0</v>
      </c>
      <c r="M207" s="77">
        <v>0</v>
      </c>
      <c r="N207" s="77">
        <v>0</v>
      </c>
      <c r="O207" s="77">
        <v>0</v>
      </c>
      <c r="P207" s="103"/>
    </row>
    <row r="208" spans="1:16" ht="15" outlineLevel="1">
      <c r="A208" s="14">
        <f t="shared" si="47"/>
        <v>185</v>
      </c>
      <c r="B208" s="21" t="s">
        <v>678</v>
      </c>
      <c r="C208" s="83">
        <v>0</v>
      </c>
      <c r="D208" s="77">
        <v>0</v>
      </c>
      <c r="E208" s="83">
        <v>0</v>
      </c>
      <c r="F208" s="77">
        <v>0</v>
      </c>
      <c r="G208" s="83">
        <v>0</v>
      </c>
      <c r="H208" s="83">
        <v>0</v>
      </c>
      <c r="I208" s="83">
        <v>0</v>
      </c>
      <c r="J208" s="83">
        <v>0</v>
      </c>
      <c r="K208" s="103"/>
      <c r="L208" s="77">
        <v>0</v>
      </c>
      <c r="M208" s="77">
        <v>0</v>
      </c>
      <c r="N208" s="77">
        <v>0</v>
      </c>
      <c r="O208" s="77">
        <v>0</v>
      </c>
      <c r="P208" s="103"/>
    </row>
    <row r="209" spans="1:16" ht="15" outlineLevel="1">
      <c r="A209" s="14">
        <f t="shared" si="47"/>
        <v>186</v>
      </c>
      <c r="B209" s="21" t="s">
        <v>679</v>
      </c>
      <c r="C209" s="83">
        <v>0</v>
      </c>
      <c r="D209" s="77">
        <v>0</v>
      </c>
      <c r="E209" s="83">
        <v>0</v>
      </c>
      <c r="F209" s="77">
        <v>0</v>
      </c>
      <c r="G209" s="83">
        <v>0</v>
      </c>
      <c r="H209" s="83">
        <v>0</v>
      </c>
      <c r="I209" s="83">
        <v>0</v>
      </c>
      <c r="J209" s="83">
        <v>0</v>
      </c>
      <c r="K209" s="103"/>
      <c r="L209" s="77">
        <v>0</v>
      </c>
      <c r="M209" s="77">
        <v>0</v>
      </c>
      <c r="N209" s="77">
        <v>0</v>
      </c>
      <c r="O209" s="77">
        <v>0</v>
      </c>
      <c r="P209" s="103"/>
    </row>
    <row r="210" spans="1:16" ht="15" outlineLevel="1">
      <c r="A210" s="14">
        <f t="shared" si="47"/>
        <v>187</v>
      </c>
      <c r="B210" s="21" t="s">
        <v>680</v>
      </c>
      <c r="C210" s="83">
        <v>0</v>
      </c>
      <c r="D210" s="77">
        <v>0</v>
      </c>
      <c r="E210" s="83">
        <v>0</v>
      </c>
      <c r="F210" s="77">
        <v>0</v>
      </c>
      <c r="G210" s="83">
        <v>0</v>
      </c>
      <c r="H210" s="83">
        <v>0</v>
      </c>
      <c r="I210" s="83">
        <v>0</v>
      </c>
      <c r="J210" s="83">
        <v>0</v>
      </c>
      <c r="K210" s="103"/>
      <c r="L210" s="77">
        <v>0</v>
      </c>
      <c r="M210" s="77">
        <v>0</v>
      </c>
      <c r="N210" s="77">
        <v>0</v>
      </c>
      <c r="O210" s="77">
        <v>0</v>
      </c>
      <c r="P210" s="103"/>
    </row>
    <row r="211" spans="1:16" ht="15" outlineLevel="1">
      <c r="A211" s="14">
        <f t="shared" si="47"/>
        <v>188</v>
      </c>
      <c r="B211" s="21" t="s">
        <v>681</v>
      </c>
      <c r="C211" s="83">
        <v>0</v>
      </c>
      <c r="D211" s="77">
        <v>0</v>
      </c>
      <c r="E211" s="83">
        <v>0</v>
      </c>
      <c r="F211" s="77">
        <v>0</v>
      </c>
      <c r="G211" s="83">
        <v>0</v>
      </c>
      <c r="H211" s="83">
        <v>0</v>
      </c>
      <c r="I211" s="83">
        <v>0</v>
      </c>
      <c r="J211" s="83">
        <v>0</v>
      </c>
      <c r="K211" s="103"/>
      <c r="L211" s="77">
        <v>0</v>
      </c>
      <c r="M211" s="77">
        <v>0</v>
      </c>
      <c r="N211" s="77">
        <v>0</v>
      </c>
      <c r="O211" s="77">
        <v>0</v>
      </c>
      <c r="P211" s="103"/>
    </row>
    <row r="212" spans="1:16" ht="15" outlineLevel="1">
      <c r="A212" s="14">
        <f t="shared" si="47"/>
        <v>189</v>
      </c>
      <c r="B212" s="21" t="s">
        <v>682</v>
      </c>
      <c r="C212" s="83">
        <v>0</v>
      </c>
      <c r="D212" s="77">
        <v>0</v>
      </c>
      <c r="E212" s="83">
        <v>0</v>
      </c>
      <c r="F212" s="77">
        <v>0</v>
      </c>
      <c r="G212" s="83">
        <v>0</v>
      </c>
      <c r="H212" s="83">
        <v>0</v>
      </c>
      <c r="I212" s="83">
        <v>0</v>
      </c>
      <c r="J212" s="83">
        <v>0</v>
      </c>
      <c r="K212" s="103"/>
      <c r="L212" s="77">
        <v>0</v>
      </c>
      <c r="M212" s="77">
        <v>0</v>
      </c>
      <c r="N212" s="77">
        <v>0</v>
      </c>
      <c r="O212" s="77">
        <v>0</v>
      </c>
      <c r="P212" s="103"/>
    </row>
    <row r="213" spans="1:16" ht="15" outlineLevel="1">
      <c r="A213" s="14">
        <f t="shared" si="47"/>
        <v>190</v>
      </c>
      <c r="B213" s="21" t="s">
        <v>683</v>
      </c>
      <c r="C213" s="83">
        <v>0</v>
      </c>
      <c r="D213" s="77">
        <v>0</v>
      </c>
      <c r="E213" s="83">
        <v>0</v>
      </c>
      <c r="F213" s="77">
        <v>0</v>
      </c>
      <c r="G213" s="83">
        <v>0</v>
      </c>
      <c r="H213" s="83">
        <v>0</v>
      </c>
      <c r="I213" s="83">
        <v>0</v>
      </c>
      <c r="J213" s="83">
        <v>0</v>
      </c>
      <c r="K213" s="103"/>
      <c r="L213" s="77">
        <v>0</v>
      </c>
      <c r="M213" s="77">
        <v>0</v>
      </c>
      <c r="N213" s="77">
        <v>0</v>
      </c>
      <c r="O213" s="77">
        <v>0</v>
      </c>
      <c r="P213" s="103"/>
    </row>
    <row r="214" spans="1:16" ht="15" outlineLevel="1">
      <c r="A214" s="14">
        <f t="shared" si="47"/>
        <v>191</v>
      </c>
      <c r="B214" s="21" t="s">
        <v>684</v>
      </c>
      <c r="C214" s="83">
        <v>0</v>
      </c>
      <c r="D214" s="77">
        <v>0</v>
      </c>
      <c r="E214" s="83">
        <v>0</v>
      </c>
      <c r="F214" s="77">
        <v>0</v>
      </c>
      <c r="G214" s="83">
        <v>0</v>
      </c>
      <c r="H214" s="83">
        <v>0</v>
      </c>
      <c r="I214" s="83">
        <v>0</v>
      </c>
      <c r="J214" s="83">
        <v>0</v>
      </c>
      <c r="K214" s="103"/>
      <c r="L214" s="77">
        <v>0</v>
      </c>
      <c r="M214" s="77">
        <v>0</v>
      </c>
      <c r="N214" s="77">
        <v>0</v>
      </c>
      <c r="O214" s="77">
        <v>0</v>
      </c>
      <c r="P214" s="103"/>
    </row>
    <row r="215" spans="1:16" ht="15" outlineLevel="1">
      <c r="A215" s="14">
        <f t="shared" si="47"/>
        <v>192</v>
      </c>
      <c r="B215" s="21" t="s">
        <v>685</v>
      </c>
      <c r="C215" s="83">
        <v>0</v>
      </c>
      <c r="D215" s="77">
        <v>0</v>
      </c>
      <c r="E215" s="83">
        <v>0</v>
      </c>
      <c r="F215" s="77">
        <v>0</v>
      </c>
      <c r="G215" s="83">
        <v>0</v>
      </c>
      <c r="H215" s="83">
        <v>0</v>
      </c>
      <c r="I215" s="83">
        <v>0</v>
      </c>
      <c r="J215" s="83">
        <v>0</v>
      </c>
      <c r="K215" s="103"/>
      <c r="L215" s="77">
        <v>0</v>
      </c>
      <c r="M215" s="77">
        <v>0</v>
      </c>
      <c r="N215" s="77">
        <v>0</v>
      </c>
      <c r="O215" s="77">
        <v>0</v>
      </c>
      <c r="P215" s="103"/>
    </row>
    <row r="216" spans="1:16" ht="15" outlineLevel="1">
      <c r="A216" s="14">
        <f t="shared" si="47"/>
        <v>193</v>
      </c>
      <c r="B216" s="21" t="s">
        <v>686</v>
      </c>
      <c r="C216" s="83">
        <v>0</v>
      </c>
      <c r="D216" s="77">
        <v>0</v>
      </c>
      <c r="E216" s="83">
        <v>0</v>
      </c>
      <c r="F216" s="77">
        <v>0</v>
      </c>
      <c r="G216" s="83">
        <v>0</v>
      </c>
      <c r="H216" s="83">
        <v>0</v>
      </c>
      <c r="I216" s="83">
        <v>0</v>
      </c>
      <c r="J216" s="83">
        <v>0</v>
      </c>
      <c r="K216" s="104"/>
      <c r="L216" s="77">
        <v>0</v>
      </c>
      <c r="M216" s="77">
        <v>0</v>
      </c>
      <c r="N216" s="77">
        <v>0</v>
      </c>
      <c r="O216" s="77">
        <v>0</v>
      </c>
      <c r="P216" s="104"/>
    </row>
    <row r="217" spans="1:16" ht="15">
      <c r="A217" s="17">
        <v>13</v>
      </c>
      <c r="B217" s="18" t="s">
        <v>687</v>
      </c>
      <c r="C217" s="5">
        <f>SUM(C218:C231)</f>
        <v>109074</v>
      </c>
      <c r="D217" s="5">
        <f aca="true" t="shared" si="48" ref="D217:L217">SUM(D218:D231)</f>
        <v>2000</v>
      </c>
      <c r="E217" s="5">
        <f t="shared" si="48"/>
        <v>109074</v>
      </c>
      <c r="F217" s="5">
        <f t="shared" si="48"/>
        <v>2000</v>
      </c>
      <c r="G217" s="5">
        <f t="shared" si="48"/>
        <v>19789</v>
      </c>
      <c r="H217" s="5">
        <f t="shared" si="48"/>
        <v>442</v>
      </c>
      <c r="I217" s="5">
        <f t="shared" si="48"/>
        <v>3058</v>
      </c>
      <c r="J217" s="5">
        <f t="shared" si="48"/>
        <v>16289</v>
      </c>
      <c r="K217" s="5">
        <f t="shared" si="48"/>
        <v>0</v>
      </c>
      <c r="L217" s="5">
        <f t="shared" si="48"/>
        <v>49344.88</v>
      </c>
      <c r="M217" s="5">
        <f>SUM(M218:M231)</f>
        <v>0</v>
      </c>
      <c r="N217" s="5">
        <f>SUM(N218:N231)</f>
        <v>9655.28</v>
      </c>
      <c r="O217" s="5">
        <f>SUM(O218:O231)</f>
        <v>39689.6</v>
      </c>
      <c r="P217" s="26">
        <f aca="true" t="shared" si="49" ref="P217">SUM(P218:P231)</f>
        <v>0</v>
      </c>
    </row>
    <row r="218" spans="1:16" ht="18.75" customHeight="1" outlineLevel="1">
      <c r="A218" s="14">
        <f>+A216+1</f>
        <v>194</v>
      </c>
      <c r="B218" s="15" t="s">
        <v>495</v>
      </c>
      <c r="C218" s="80">
        <v>60000</v>
      </c>
      <c r="D218" s="80">
        <v>0</v>
      </c>
      <c r="E218" s="80">
        <v>60000</v>
      </c>
      <c r="F218" s="80">
        <v>0</v>
      </c>
      <c r="G218" s="80">
        <f>H218+J218+I218</f>
        <v>15519</v>
      </c>
      <c r="H218" s="80">
        <v>0</v>
      </c>
      <c r="I218" s="80">
        <v>0</v>
      </c>
      <c r="J218" s="80">
        <v>15519</v>
      </c>
      <c r="K218" s="102" t="s">
        <v>733</v>
      </c>
      <c r="L218" s="77">
        <f>M218+N218+O218</f>
        <v>49344.88</v>
      </c>
      <c r="M218" s="77">
        <v>0</v>
      </c>
      <c r="N218" s="77">
        <v>9655.28</v>
      </c>
      <c r="O218" s="77">
        <f>35333.6+4356</f>
        <v>39689.6</v>
      </c>
      <c r="P218" s="102" t="s">
        <v>733</v>
      </c>
    </row>
    <row r="219" spans="1:16" ht="15" outlineLevel="1">
      <c r="A219" s="14">
        <f>+A218+1</f>
        <v>195</v>
      </c>
      <c r="B219" s="15" t="s">
        <v>688</v>
      </c>
      <c r="C219" s="80">
        <v>6000</v>
      </c>
      <c r="D219" s="80">
        <v>0</v>
      </c>
      <c r="E219" s="80">
        <v>6000</v>
      </c>
      <c r="F219" s="80">
        <v>0</v>
      </c>
      <c r="G219" s="80">
        <f aca="true" t="shared" si="50" ref="G219:G231">H219+J219+I219</f>
        <v>0</v>
      </c>
      <c r="H219" s="80">
        <v>0</v>
      </c>
      <c r="I219" s="80">
        <v>0</v>
      </c>
      <c r="J219" s="80">
        <v>0</v>
      </c>
      <c r="K219" s="103"/>
      <c r="L219" s="77">
        <f aca="true" t="shared" si="51" ref="L219:L231">M219+N219+O219</f>
        <v>0</v>
      </c>
      <c r="M219" s="80">
        <v>0</v>
      </c>
      <c r="N219" s="80">
        <v>0</v>
      </c>
      <c r="O219" s="80">
        <v>0</v>
      </c>
      <c r="P219" s="103"/>
    </row>
    <row r="220" spans="1:16" ht="15" outlineLevel="1">
      <c r="A220" s="14">
        <f aca="true" t="shared" si="52" ref="A220:A231">+A219+1</f>
        <v>196</v>
      </c>
      <c r="B220" s="15" t="s">
        <v>689</v>
      </c>
      <c r="C220" s="80">
        <v>0</v>
      </c>
      <c r="D220" s="80">
        <v>0</v>
      </c>
      <c r="E220" s="80">
        <v>0</v>
      </c>
      <c r="F220" s="80">
        <v>0</v>
      </c>
      <c r="G220" s="80">
        <f t="shared" si="50"/>
        <v>0</v>
      </c>
      <c r="H220" s="80">
        <v>0</v>
      </c>
      <c r="I220" s="80">
        <v>0</v>
      </c>
      <c r="J220" s="80">
        <v>0</v>
      </c>
      <c r="K220" s="103"/>
      <c r="L220" s="77">
        <f t="shared" si="51"/>
        <v>0</v>
      </c>
      <c r="M220" s="80">
        <v>0</v>
      </c>
      <c r="N220" s="80">
        <v>0</v>
      </c>
      <c r="O220" s="80">
        <v>0</v>
      </c>
      <c r="P220" s="103"/>
    </row>
    <row r="221" spans="1:16" ht="15" outlineLevel="1">
      <c r="A221" s="14">
        <f t="shared" si="52"/>
        <v>197</v>
      </c>
      <c r="B221" s="21" t="s">
        <v>690</v>
      </c>
      <c r="C221" s="80">
        <v>3000</v>
      </c>
      <c r="D221" s="80">
        <v>0</v>
      </c>
      <c r="E221" s="80">
        <v>3000</v>
      </c>
      <c r="F221" s="80">
        <v>0</v>
      </c>
      <c r="G221" s="80">
        <f t="shared" si="50"/>
        <v>0</v>
      </c>
      <c r="H221" s="80">
        <v>0</v>
      </c>
      <c r="I221" s="80">
        <v>0</v>
      </c>
      <c r="J221" s="80">
        <v>0</v>
      </c>
      <c r="K221" s="103"/>
      <c r="L221" s="77">
        <f t="shared" si="51"/>
        <v>0</v>
      </c>
      <c r="M221" s="80">
        <v>0</v>
      </c>
      <c r="N221" s="80">
        <v>0</v>
      </c>
      <c r="O221" s="80">
        <v>0</v>
      </c>
      <c r="P221" s="103"/>
    </row>
    <row r="222" spans="1:16" ht="15" outlineLevel="1">
      <c r="A222" s="14">
        <f t="shared" si="52"/>
        <v>198</v>
      </c>
      <c r="B222" s="21" t="s">
        <v>691</v>
      </c>
      <c r="C222" s="80">
        <v>0</v>
      </c>
      <c r="D222" s="80">
        <v>0</v>
      </c>
      <c r="E222" s="80">
        <v>0</v>
      </c>
      <c r="F222" s="80">
        <v>0</v>
      </c>
      <c r="G222" s="80">
        <f t="shared" si="50"/>
        <v>0</v>
      </c>
      <c r="H222" s="80">
        <v>0</v>
      </c>
      <c r="I222" s="80">
        <v>0</v>
      </c>
      <c r="J222" s="80">
        <v>0</v>
      </c>
      <c r="K222" s="103"/>
      <c r="L222" s="77">
        <f t="shared" si="51"/>
        <v>0</v>
      </c>
      <c r="M222" s="80">
        <v>0</v>
      </c>
      <c r="N222" s="80">
        <v>0</v>
      </c>
      <c r="O222" s="80">
        <v>0</v>
      </c>
      <c r="P222" s="103"/>
    </row>
    <row r="223" spans="1:16" ht="15" outlineLevel="1">
      <c r="A223" s="14">
        <f t="shared" si="52"/>
        <v>199</v>
      </c>
      <c r="B223" s="21" t="s">
        <v>692</v>
      </c>
      <c r="C223" s="80">
        <v>4500</v>
      </c>
      <c r="D223" s="80">
        <v>0</v>
      </c>
      <c r="E223" s="80">
        <v>4500</v>
      </c>
      <c r="F223" s="80">
        <v>0</v>
      </c>
      <c r="G223" s="80">
        <f t="shared" si="50"/>
        <v>0</v>
      </c>
      <c r="H223" s="80">
        <v>0</v>
      </c>
      <c r="I223" s="80">
        <v>0</v>
      </c>
      <c r="J223" s="80">
        <v>0</v>
      </c>
      <c r="K223" s="103"/>
      <c r="L223" s="77">
        <f t="shared" si="51"/>
        <v>0</v>
      </c>
      <c r="M223" s="77">
        <v>0</v>
      </c>
      <c r="N223" s="77">
        <v>0</v>
      </c>
      <c r="O223" s="77">
        <v>0</v>
      </c>
      <c r="P223" s="103"/>
    </row>
    <row r="224" spans="1:16" ht="15" outlineLevel="1">
      <c r="A224" s="14">
        <f t="shared" si="52"/>
        <v>200</v>
      </c>
      <c r="B224" s="21" t="s">
        <v>693</v>
      </c>
      <c r="C224" s="80">
        <v>4000</v>
      </c>
      <c r="D224" s="80">
        <v>0</v>
      </c>
      <c r="E224" s="80">
        <v>4000</v>
      </c>
      <c r="F224" s="80">
        <v>0</v>
      </c>
      <c r="G224" s="80">
        <f t="shared" si="50"/>
        <v>0</v>
      </c>
      <c r="H224" s="80">
        <v>0</v>
      </c>
      <c r="I224" s="80">
        <v>0</v>
      </c>
      <c r="J224" s="80">
        <v>0</v>
      </c>
      <c r="K224" s="103"/>
      <c r="L224" s="77">
        <f t="shared" si="51"/>
        <v>0</v>
      </c>
      <c r="M224" s="77">
        <v>0</v>
      </c>
      <c r="N224" s="77">
        <v>0</v>
      </c>
      <c r="O224" s="77">
        <v>0</v>
      </c>
      <c r="P224" s="103"/>
    </row>
    <row r="225" spans="1:16" ht="15" outlineLevel="1">
      <c r="A225" s="14">
        <f t="shared" si="52"/>
        <v>201</v>
      </c>
      <c r="B225" s="21" t="s">
        <v>694</v>
      </c>
      <c r="C225" s="80">
        <v>5574</v>
      </c>
      <c r="D225" s="80">
        <v>0</v>
      </c>
      <c r="E225" s="80">
        <v>5574</v>
      </c>
      <c r="F225" s="80">
        <v>0</v>
      </c>
      <c r="G225" s="80">
        <f t="shared" si="50"/>
        <v>1238.7</v>
      </c>
      <c r="H225" s="80">
        <v>340</v>
      </c>
      <c r="I225" s="80">
        <v>898.7</v>
      </c>
      <c r="J225" s="80">
        <v>0</v>
      </c>
      <c r="K225" s="103"/>
      <c r="L225" s="77">
        <f t="shared" si="51"/>
        <v>0</v>
      </c>
      <c r="M225" s="77">
        <v>0</v>
      </c>
      <c r="N225" s="77">
        <v>0</v>
      </c>
      <c r="O225" s="77">
        <v>0</v>
      </c>
      <c r="P225" s="103"/>
    </row>
    <row r="226" spans="1:16" ht="15" outlineLevel="1">
      <c r="A226" s="14">
        <f t="shared" si="52"/>
        <v>202</v>
      </c>
      <c r="B226" s="21" t="s">
        <v>695</v>
      </c>
      <c r="C226" s="80">
        <v>0</v>
      </c>
      <c r="D226" s="80">
        <v>2000</v>
      </c>
      <c r="E226" s="80">
        <v>0</v>
      </c>
      <c r="F226" s="80">
        <v>2000</v>
      </c>
      <c r="G226" s="80">
        <f t="shared" si="50"/>
        <v>0</v>
      </c>
      <c r="H226" s="80">
        <v>0</v>
      </c>
      <c r="I226" s="80">
        <v>0</v>
      </c>
      <c r="J226" s="80">
        <v>0</v>
      </c>
      <c r="K226" s="103"/>
      <c r="L226" s="77">
        <f t="shared" si="51"/>
        <v>0</v>
      </c>
      <c r="M226" s="80">
        <v>0</v>
      </c>
      <c r="N226" s="80">
        <v>0</v>
      </c>
      <c r="O226" s="80">
        <v>0</v>
      </c>
      <c r="P226" s="103"/>
    </row>
    <row r="227" spans="1:16" ht="15" outlineLevel="1">
      <c r="A227" s="14">
        <f t="shared" si="52"/>
        <v>203</v>
      </c>
      <c r="B227" s="21" t="s">
        <v>696</v>
      </c>
      <c r="C227" s="80">
        <v>6000</v>
      </c>
      <c r="D227" s="80"/>
      <c r="E227" s="80">
        <v>6000</v>
      </c>
      <c r="F227" s="80"/>
      <c r="G227" s="80">
        <f t="shared" si="50"/>
        <v>980.3</v>
      </c>
      <c r="H227" s="80">
        <v>0</v>
      </c>
      <c r="I227" s="80">
        <v>640.3</v>
      </c>
      <c r="J227" s="80">
        <v>340</v>
      </c>
      <c r="K227" s="103"/>
      <c r="L227" s="77">
        <f t="shared" si="51"/>
        <v>0</v>
      </c>
      <c r="M227" s="77">
        <v>0</v>
      </c>
      <c r="N227" s="77">
        <v>0</v>
      </c>
      <c r="O227" s="77">
        <v>0</v>
      </c>
      <c r="P227" s="103"/>
    </row>
    <row r="228" spans="1:16" ht="15" outlineLevel="1">
      <c r="A228" s="14">
        <f t="shared" si="52"/>
        <v>204</v>
      </c>
      <c r="B228" s="21" t="s">
        <v>697</v>
      </c>
      <c r="C228" s="80">
        <v>9000</v>
      </c>
      <c r="D228" s="80">
        <v>0</v>
      </c>
      <c r="E228" s="80">
        <v>9000</v>
      </c>
      <c r="F228" s="80">
        <v>0</v>
      </c>
      <c r="G228" s="80">
        <f t="shared" si="50"/>
        <v>2051</v>
      </c>
      <c r="H228" s="80">
        <v>102</v>
      </c>
      <c r="I228" s="80">
        <v>1519</v>
      </c>
      <c r="J228" s="80">
        <v>430</v>
      </c>
      <c r="K228" s="103"/>
      <c r="L228" s="77">
        <f t="shared" si="51"/>
        <v>0</v>
      </c>
      <c r="M228" s="77">
        <v>0</v>
      </c>
      <c r="N228" s="77">
        <v>0</v>
      </c>
      <c r="O228" s="77">
        <v>0</v>
      </c>
      <c r="P228" s="103"/>
    </row>
    <row r="229" spans="1:16" ht="15" outlineLevel="1">
      <c r="A229" s="14">
        <f t="shared" si="52"/>
        <v>205</v>
      </c>
      <c r="B229" s="21" t="s">
        <v>698</v>
      </c>
      <c r="C229" s="80">
        <v>4000</v>
      </c>
      <c r="D229" s="80">
        <v>0</v>
      </c>
      <c r="E229" s="80">
        <v>4000</v>
      </c>
      <c r="F229" s="80">
        <v>0</v>
      </c>
      <c r="G229" s="80">
        <f t="shared" si="50"/>
        <v>0</v>
      </c>
      <c r="H229" s="80">
        <v>0</v>
      </c>
      <c r="I229" s="80">
        <v>0</v>
      </c>
      <c r="J229" s="80">
        <v>0</v>
      </c>
      <c r="K229" s="103"/>
      <c r="L229" s="77">
        <f t="shared" si="51"/>
        <v>0</v>
      </c>
      <c r="M229" s="77">
        <v>0</v>
      </c>
      <c r="N229" s="77">
        <v>0</v>
      </c>
      <c r="O229" s="77">
        <v>0</v>
      </c>
      <c r="P229" s="103"/>
    </row>
    <row r="230" spans="1:16" ht="15" outlineLevel="1">
      <c r="A230" s="14">
        <f t="shared" si="52"/>
        <v>206</v>
      </c>
      <c r="B230" s="21" t="s">
        <v>699</v>
      </c>
      <c r="C230" s="80">
        <v>3000</v>
      </c>
      <c r="D230" s="80">
        <v>0</v>
      </c>
      <c r="E230" s="80">
        <v>3000</v>
      </c>
      <c r="F230" s="80">
        <v>0</v>
      </c>
      <c r="G230" s="80">
        <f t="shared" si="50"/>
        <v>0</v>
      </c>
      <c r="H230" s="80">
        <v>0</v>
      </c>
      <c r="I230" s="80">
        <v>0</v>
      </c>
      <c r="J230" s="80">
        <v>0</v>
      </c>
      <c r="K230" s="103"/>
      <c r="L230" s="77">
        <f t="shared" si="51"/>
        <v>0</v>
      </c>
      <c r="M230" s="77">
        <v>0</v>
      </c>
      <c r="N230" s="77">
        <v>0</v>
      </c>
      <c r="O230" s="77">
        <v>0</v>
      </c>
      <c r="P230" s="103"/>
    </row>
    <row r="231" spans="1:16" ht="15" outlineLevel="1">
      <c r="A231" s="14">
        <f t="shared" si="52"/>
        <v>207</v>
      </c>
      <c r="B231" s="21" t="s">
        <v>700</v>
      </c>
      <c r="C231" s="80">
        <v>4000</v>
      </c>
      <c r="D231" s="80">
        <v>0</v>
      </c>
      <c r="E231" s="80">
        <v>4000</v>
      </c>
      <c r="F231" s="80">
        <v>0</v>
      </c>
      <c r="G231" s="80">
        <f t="shared" si="50"/>
        <v>0</v>
      </c>
      <c r="H231" s="80">
        <v>0</v>
      </c>
      <c r="I231" s="80">
        <v>0</v>
      </c>
      <c r="J231" s="80">
        <v>0</v>
      </c>
      <c r="K231" s="104"/>
      <c r="L231" s="77">
        <f t="shared" si="51"/>
        <v>0</v>
      </c>
      <c r="M231" s="80">
        <v>0</v>
      </c>
      <c r="N231" s="80">
        <v>0</v>
      </c>
      <c r="O231" s="80">
        <v>0</v>
      </c>
      <c r="P231" s="104"/>
    </row>
    <row r="232" spans="1:16" ht="15">
      <c r="A232" s="17">
        <v>14</v>
      </c>
      <c r="B232" s="18" t="s">
        <v>701</v>
      </c>
      <c r="C232" s="5">
        <f>SUM(C233:C245)</f>
        <v>0</v>
      </c>
      <c r="D232" s="5">
        <f>SUM(D233:D245)</f>
        <v>0</v>
      </c>
      <c r="E232" s="5">
        <f>SUM(E233:E245)</f>
        <v>0</v>
      </c>
      <c r="F232" s="5">
        <f>SUM(F233:F245)</f>
        <v>0</v>
      </c>
      <c r="G232" s="5">
        <f>SUM(G233:G246)</f>
        <v>0</v>
      </c>
      <c r="H232" s="5">
        <f>SUM(H233:H246)</f>
        <v>0</v>
      </c>
      <c r="I232" s="5">
        <f>SUM(I233:I246)</f>
        <v>0</v>
      </c>
      <c r="J232" s="5">
        <f>SUM(J233:J246)</f>
        <v>0</v>
      </c>
      <c r="K232" s="5">
        <f>SUM(K233:K246)</f>
        <v>0</v>
      </c>
      <c r="L232" s="5">
        <f>SUM(L233:L245)</f>
        <v>3382</v>
      </c>
      <c r="M232" s="5">
        <f>SUM(M233:M245)</f>
        <v>0</v>
      </c>
      <c r="N232" s="5">
        <f>SUM(N233:N245)</f>
        <v>782</v>
      </c>
      <c r="O232" s="5">
        <f>SUM(O233:O245)</f>
        <v>2600</v>
      </c>
      <c r="P232" s="26">
        <f>SUM(P233:P245)</f>
        <v>0</v>
      </c>
    </row>
    <row r="233" spans="1:16" ht="18.75" customHeight="1" outlineLevel="1">
      <c r="A233" s="14">
        <f>+A231+1</f>
        <v>208</v>
      </c>
      <c r="B233" s="15" t="s">
        <v>702</v>
      </c>
      <c r="C233" s="77">
        <v>0</v>
      </c>
      <c r="D233" s="48">
        <v>0</v>
      </c>
      <c r="E233" s="48">
        <v>0</v>
      </c>
      <c r="F233" s="48">
        <v>0</v>
      </c>
      <c r="G233" s="77">
        <v>0</v>
      </c>
      <c r="H233" s="77">
        <v>0</v>
      </c>
      <c r="I233" s="77">
        <v>0</v>
      </c>
      <c r="J233" s="77">
        <v>0</v>
      </c>
      <c r="K233" s="102" t="s">
        <v>733</v>
      </c>
      <c r="L233" s="83">
        <f>+N233+O233</f>
        <v>3382</v>
      </c>
      <c r="M233" s="77">
        <v>0</v>
      </c>
      <c r="N233" s="83">
        <v>782</v>
      </c>
      <c r="O233" s="84">
        <v>2600</v>
      </c>
      <c r="P233" s="102" t="s">
        <v>733</v>
      </c>
    </row>
    <row r="234" spans="1:16" ht="15" outlineLevel="1">
      <c r="A234" s="14">
        <f aca="true" t="shared" si="53" ref="A234:A245">+A233+1</f>
        <v>209</v>
      </c>
      <c r="B234" s="16" t="s">
        <v>703</v>
      </c>
      <c r="C234" s="77">
        <v>0</v>
      </c>
      <c r="D234" s="48">
        <v>0</v>
      </c>
      <c r="E234" s="48">
        <v>0</v>
      </c>
      <c r="F234" s="48">
        <v>0</v>
      </c>
      <c r="G234" s="77">
        <v>0</v>
      </c>
      <c r="H234" s="77">
        <v>0</v>
      </c>
      <c r="I234" s="77">
        <v>0</v>
      </c>
      <c r="J234" s="77">
        <v>0</v>
      </c>
      <c r="K234" s="103"/>
      <c r="L234" s="77">
        <v>0</v>
      </c>
      <c r="M234" s="77">
        <v>0</v>
      </c>
      <c r="N234" s="77">
        <v>0</v>
      </c>
      <c r="O234" s="77">
        <v>0</v>
      </c>
      <c r="P234" s="103"/>
    </row>
    <row r="235" spans="1:16" ht="15" outlineLevel="1">
      <c r="A235" s="14">
        <f t="shared" si="53"/>
        <v>210</v>
      </c>
      <c r="B235" s="16" t="s">
        <v>704</v>
      </c>
      <c r="C235" s="77">
        <v>0</v>
      </c>
      <c r="D235" s="48">
        <v>0</v>
      </c>
      <c r="E235" s="48">
        <v>0</v>
      </c>
      <c r="F235" s="48">
        <v>0</v>
      </c>
      <c r="G235" s="77">
        <v>0</v>
      </c>
      <c r="H235" s="77">
        <v>0</v>
      </c>
      <c r="I235" s="77">
        <v>0</v>
      </c>
      <c r="J235" s="77">
        <v>0</v>
      </c>
      <c r="K235" s="103"/>
      <c r="L235" s="77">
        <v>0</v>
      </c>
      <c r="M235" s="77">
        <v>0</v>
      </c>
      <c r="N235" s="77">
        <v>0</v>
      </c>
      <c r="O235" s="77">
        <v>0</v>
      </c>
      <c r="P235" s="103"/>
    </row>
    <row r="236" spans="1:16" ht="15" outlineLevel="1">
      <c r="A236" s="14">
        <f t="shared" si="53"/>
        <v>211</v>
      </c>
      <c r="B236" s="16" t="s">
        <v>705</v>
      </c>
      <c r="C236" s="77">
        <v>0</v>
      </c>
      <c r="D236" s="48">
        <v>0</v>
      </c>
      <c r="E236" s="48">
        <v>0</v>
      </c>
      <c r="F236" s="48">
        <v>0</v>
      </c>
      <c r="G236" s="77">
        <v>0</v>
      </c>
      <c r="H236" s="77">
        <v>0</v>
      </c>
      <c r="I236" s="77">
        <v>0</v>
      </c>
      <c r="J236" s="77">
        <v>0</v>
      </c>
      <c r="K236" s="103"/>
      <c r="L236" s="77">
        <v>0</v>
      </c>
      <c r="M236" s="77">
        <v>0</v>
      </c>
      <c r="N236" s="77">
        <v>0</v>
      </c>
      <c r="O236" s="77">
        <v>0</v>
      </c>
      <c r="P236" s="103"/>
    </row>
    <row r="237" spans="1:16" ht="15" outlineLevel="1">
      <c r="A237" s="14">
        <f t="shared" si="53"/>
        <v>212</v>
      </c>
      <c r="B237" s="16" t="s">
        <v>706</v>
      </c>
      <c r="C237" s="77">
        <v>0</v>
      </c>
      <c r="D237" s="48">
        <v>0</v>
      </c>
      <c r="E237" s="48">
        <v>0</v>
      </c>
      <c r="F237" s="48">
        <v>0</v>
      </c>
      <c r="G237" s="77">
        <v>0</v>
      </c>
      <c r="H237" s="77">
        <v>0</v>
      </c>
      <c r="I237" s="77">
        <v>0</v>
      </c>
      <c r="J237" s="77">
        <v>0</v>
      </c>
      <c r="K237" s="103"/>
      <c r="L237" s="77">
        <v>0</v>
      </c>
      <c r="M237" s="77">
        <v>0</v>
      </c>
      <c r="N237" s="77">
        <v>0</v>
      </c>
      <c r="O237" s="77">
        <v>0</v>
      </c>
      <c r="P237" s="103"/>
    </row>
    <row r="238" spans="1:16" ht="15" outlineLevel="1">
      <c r="A238" s="14">
        <f t="shared" si="53"/>
        <v>213</v>
      </c>
      <c r="B238" s="16" t="s">
        <v>707</v>
      </c>
      <c r="C238" s="77">
        <v>0</v>
      </c>
      <c r="D238" s="48">
        <v>0</v>
      </c>
      <c r="E238" s="48">
        <v>0</v>
      </c>
      <c r="F238" s="48">
        <v>0</v>
      </c>
      <c r="G238" s="77">
        <v>0</v>
      </c>
      <c r="H238" s="77">
        <v>0</v>
      </c>
      <c r="I238" s="77">
        <v>0</v>
      </c>
      <c r="J238" s="77">
        <v>0</v>
      </c>
      <c r="K238" s="103"/>
      <c r="L238" s="77">
        <v>0</v>
      </c>
      <c r="M238" s="77">
        <v>0</v>
      </c>
      <c r="N238" s="77">
        <v>0</v>
      </c>
      <c r="O238" s="77">
        <v>0</v>
      </c>
      <c r="P238" s="103"/>
    </row>
    <row r="239" spans="1:16" ht="15" outlineLevel="1">
      <c r="A239" s="14">
        <f t="shared" si="53"/>
        <v>214</v>
      </c>
      <c r="B239" s="16" t="s">
        <v>708</v>
      </c>
      <c r="C239" s="77">
        <v>0</v>
      </c>
      <c r="D239" s="48">
        <v>0</v>
      </c>
      <c r="E239" s="48">
        <v>0</v>
      </c>
      <c r="F239" s="48">
        <v>0</v>
      </c>
      <c r="G239" s="77">
        <v>0</v>
      </c>
      <c r="H239" s="77">
        <v>0</v>
      </c>
      <c r="I239" s="77">
        <v>0</v>
      </c>
      <c r="J239" s="77">
        <v>0</v>
      </c>
      <c r="K239" s="103"/>
      <c r="L239" s="77">
        <v>0</v>
      </c>
      <c r="M239" s="77">
        <v>0</v>
      </c>
      <c r="N239" s="77">
        <v>0</v>
      </c>
      <c r="O239" s="77">
        <v>0</v>
      </c>
      <c r="P239" s="103"/>
    </row>
    <row r="240" spans="1:16" ht="15" outlineLevel="1">
      <c r="A240" s="14">
        <f t="shared" si="53"/>
        <v>215</v>
      </c>
      <c r="B240" s="16" t="s">
        <v>709</v>
      </c>
      <c r="C240" s="77">
        <v>0</v>
      </c>
      <c r="D240" s="48">
        <v>0</v>
      </c>
      <c r="E240" s="48">
        <v>0</v>
      </c>
      <c r="F240" s="48">
        <v>0</v>
      </c>
      <c r="G240" s="77">
        <v>0</v>
      </c>
      <c r="H240" s="77">
        <v>0</v>
      </c>
      <c r="I240" s="77">
        <v>0</v>
      </c>
      <c r="J240" s="77">
        <v>0</v>
      </c>
      <c r="K240" s="103"/>
      <c r="L240" s="77">
        <v>0</v>
      </c>
      <c r="M240" s="77">
        <v>0</v>
      </c>
      <c r="N240" s="77">
        <v>0</v>
      </c>
      <c r="O240" s="77">
        <v>0</v>
      </c>
      <c r="P240" s="103"/>
    </row>
    <row r="241" spans="1:16" ht="15" outlineLevel="1">
      <c r="A241" s="14">
        <f t="shared" si="53"/>
        <v>216</v>
      </c>
      <c r="B241" s="16" t="s">
        <v>710</v>
      </c>
      <c r="C241" s="77">
        <v>0</v>
      </c>
      <c r="D241" s="48">
        <v>0</v>
      </c>
      <c r="E241" s="48">
        <v>0</v>
      </c>
      <c r="F241" s="48">
        <v>0</v>
      </c>
      <c r="G241" s="77">
        <v>0</v>
      </c>
      <c r="H241" s="77">
        <v>0</v>
      </c>
      <c r="I241" s="77">
        <v>0</v>
      </c>
      <c r="J241" s="77">
        <v>0</v>
      </c>
      <c r="K241" s="103"/>
      <c r="L241" s="77">
        <v>0</v>
      </c>
      <c r="M241" s="77">
        <v>0</v>
      </c>
      <c r="N241" s="77">
        <v>0</v>
      </c>
      <c r="O241" s="77">
        <v>0</v>
      </c>
      <c r="P241" s="103"/>
    </row>
    <row r="242" spans="1:16" ht="15" outlineLevel="1">
      <c r="A242" s="14">
        <f t="shared" si="53"/>
        <v>217</v>
      </c>
      <c r="B242" s="16" t="s">
        <v>711</v>
      </c>
      <c r="C242" s="77">
        <v>0</v>
      </c>
      <c r="D242" s="48">
        <v>0</v>
      </c>
      <c r="E242" s="48">
        <v>0</v>
      </c>
      <c r="F242" s="48">
        <v>0</v>
      </c>
      <c r="G242" s="77">
        <v>0</v>
      </c>
      <c r="H242" s="77">
        <v>0</v>
      </c>
      <c r="I242" s="77">
        <v>0</v>
      </c>
      <c r="J242" s="77">
        <v>0</v>
      </c>
      <c r="K242" s="103"/>
      <c r="L242" s="77">
        <v>0</v>
      </c>
      <c r="M242" s="77">
        <v>0</v>
      </c>
      <c r="N242" s="77">
        <v>0</v>
      </c>
      <c r="O242" s="77">
        <v>0</v>
      </c>
      <c r="P242" s="103"/>
    </row>
    <row r="243" spans="1:16" ht="15" outlineLevel="1">
      <c r="A243" s="14">
        <f t="shared" si="53"/>
        <v>218</v>
      </c>
      <c r="B243" s="16" t="s">
        <v>712</v>
      </c>
      <c r="C243" s="77">
        <v>0</v>
      </c>
      <c r="D243" s="48">
        <v>0</v>
      </c>
      <c r="E243" s="48">
        <v>0</v>
      </c>
      <c r="F243" s="48">
        <v>0</v>
      </c>
      <c r="G243" s="77">
        <v>0</v>
      </c>
      <c r="H243" s="77">
        <v>0</v>
      </c>
      <c r="I243" s="77">
        <v>0</v>
      </c>
      <c r="J243" s="77">
        <v>0</v>
      </c>
      <c r="K243" s="103"/>
      <c r="L243" s="77">
        <v>0</v>
      </c>
      <c r="M243" s="77">
        <v>0</v>
      </c>
      <c r="N243" s="77">
        <v>0</v>
      </c>
      <c r="O243" s="77">
        <v>0</v>
      </c>
      <c r="P243" s="103"/>
    </row>
    <row r="244" spans="1:16" ht="15" outlineLevel="1">
      <c r="A244" s="14">
        <f t="shared" si="53"/>
        <v>219</v>
      </c>
      <c r="B244" s="16" t="s">
        <v>713</v>
      </c>
      <c r="C244" s="77">
        <v>0</v>
      </c>
      <c r="D244" s="48">
        <v>0</v>
      </c>
      <c r="E244" s="48">
        <v>0</v>
      </c>
      <c r="F244" s="48">
        <v>0</v>
      </c>
      <c r="G244" s="77">
        <v>0</v>
      </c>
      <c r="H244" s="77">
        <v>0</v>
      </c>
      <c r="I244" s="77">
        <v>0</v>
      </c>
      <c r="J244" s="77">
        <v>0</v>
      </c>
      <c r="K244" s="103"/>
      <c r="L244" s="77">
        <v>0</v>
      </c>
      <c r="M244" s="77">
        <v>0</v>
      </c>
      <c r="N244" s="77">
        <v>0</v>
      </c>
      <c r="O244" s="77">
        <v>0</v>
      </c>
      <c r="P244" s="103"/>
    </row>
    <row r="245" spans="1:16" ht="19.5" outlineLevel="1" thickBot="1">
      <c r="A245" s="24">
        <f t="shared" si="53"/>
        <v>220</v>
      </c>
      <c r="B245" s="25" t="s">
        <v>714</v>
      </c>
      <c r="C245" s="79">
        <v>0</v>
      </c>
      <c r="D245" s="55">
        <v>0</v>
      </c>
      <c r="E245" s="55">
        <v>0</v>
      </c>
      <c r="F245" s="55">
        <v>0</v>
      </c>
      <c r="G245" s="79">
        <v>0</v>
      </c>
      <c r="H245" s="79">
        <v>0</v>
      </c>
      <c r="I245" s="79">
        <v>0</v>
      </c>
      <c r="J245" s="79">
        <v>0</v>
      </c>
      <c r="K245" s="129"/>
      <c r="L245" s="79">
        <v>0</v>
      </c>
      <c r="M245" s="79">
        <v>0</v>
      </c>
      <c r="N245" s="79">
        <v>0</v>
      </c>
      <c r="O245" s="79">
        <v>0</v>
      </c>
      <c r="P245" s="129"/>
    </row>
    <row r="246" ht="15">
      <c r="L246" s="43"/>
    </row>
  </sheetData>
  <mergeCells count="38">
    <mergeCell ref="K143:K154"/>
    <mergeCell ref="P143:P154"/>
    <mergeCell ref="K218:K231"/>
    <mergeCell ref="P218:P231"/>
    <mergeCell ref="K233:K245"/>
    <mergeCell ref="P233:P245"/>
    <mergeCell ref="K156:K171"/>
    <mergeCell ref="P156:P171"/>
    <mergeCell ref="K173:K195"/>
    <mergeCell ref="P173:P195"/>
    <mergeCell ref="K197:K216"/>
    <mergeCell ref="P197:P216"/>
    <mergeCell ref="K97:K108"/>
    <mergeCell ref="P97:P108"/>
    <mergeCell ref="K110:K123"/>
    <mergeCell ref="P110:P123"/>
    <mergeCell ref="K125:K141"/>
    <mergeCell ref="P125:P141"/>
    <mergeCell ref="K50:K63"/>
    <mergeCell ref="P50:P63"/>
    <mergeCell ref="K65:K78"/>
    <mergeCell ref="P65:P78"/>
    <mergeCell ref="K80:K95"/>
    <mergeCell ref="P80:P95"/>
    <mergeCell ref="A2:P2"/>
    <mergeCell ref="K13:K30"/>
    <mergeCell ref="P13:P30"/>
    <mergeCell ref="K32:K48"/>
    <mergeCell ref="P32:P48"/>
    <mergeCell ref="G3:H3"/>
    <mergeCell ref="A4:A6"/>
    <mergeCell ref="B4:B6"/>
    <mergeCell ref="C4:F4"/>
    <mergeCell ref="C5:D5"/>
    <mergeCell ref="E5:F5"/>
    <mergeCell ref="G4:P4"/>
    <mergeCell ref="G5:K5"/>
    <mergeCell ref="L5:P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245"/>
  <sheetViews>
    <sheetView zoomScale="70" zoomScaleNormal="70" zoomScaleSheetLayoutView="55" workbookViewId="0" topLeftCell="A1">
      <pane xSplit="2" ySplit="6" topLeftCell="C7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C19" sqref="C19"/>
    </sheetView>
  </sheetViews>
  <sheetFormatPr defaultColWidth="9.140625" defaultRowHeight="15" outlineLevelRow="1"/>
  <cols>
    <col min="1" max="1" width="6.421875" style="2" customWidth="1"/>
    <col min="2" max="2" width="43.7109375" style="2" customWidth="1"/>
    <col min="3" max="3" width="15.57421875" style="4" customWidth="1"/>
    <col min="4" max="4" width="15.8515625" style="4" customWidth="1"/>
    <col min="5" max="5" width="14.57421875" style="4" customWidth="1"/>
    <col min="6" max="6" width="15.57421875" style="4" customWidth="1"/>
    <col min="7" max="7" width="13.57421875" style="4" customWidth="1"/>
    <col min="8" max="8" width="19.140625" style="4" customWidth="1"/>
    <col min="9" max="10" width="13.57421875" style="4" customWidth="1"/>
    <col min="11" max="11" width="17.7109375" style="4" customWidth="1"/>
    <col min="12" max="12" width="15.7109375" style="4" customWidth="1"/>
    <col min="13" max="13" width="20.28125" style="2" customWidth="1"/>
    <col min="14" max="14" width="12.140625" style="2" customWidth="1"/>
    <col min="15" max="15" width="14.00390625" style="2" customWidth="1"/>
    <col min="16" max="16" width="17.421875" style="2" customWidth="1"/>
    <col min="17" max="16384" width="9.140625" style="2" customWidth="1"/>
  </cols>
  <sheetData>
    <row r="1" spans="1:2" ht="15">
      <c r="A1" s="1"/>
      <c r="B1" s="1"/>
    </row>
    <row r="2" spans="1:16" ht="84" customHeight="1">
      <c r="A2" s="106" t="s">
        <v>737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2" ht="18.75" customHeight="1" thickBot="1">
      <c r="A3" s="13"/>
      <c r="B3" s="13"/>
      <c r="C3" s="3"/>
      <c r="D3" s="3"/>
      <c r="E3" s="3"/>
      <c r="F3" s="3"/>
      <c r="G3" s="116" t="s">
        <v>400</v>
      </c>
      <c r="H3" s="116"/>
      <c r="I3" s="116"/>
      <c r="J3" s="116"/>
      <c r="K3" s="116"/>
      <c r="L3" s="116"/>
    </row>
    <row r="4" spans="1:16" ht="37.5" customHeight="1" thickBot="1">
      <c r="A4" s="107" t="s">
        <v>417</v>
      </c>
      <c r="B4" s="112" t="s">
        <v>418</v>
      </c>
      <c r="C4" s="112" t="s">
        <v>395</v>
      </c>
      <c r="D4" s="112"/>
      <c r="E4" s="112"/>
      <c r="F4" s="113"/>
      <c r="G4" s="134" t="s">
        <v>397</v>
      </c>
      <c r="H4" s="134"/>
      <c r="I4" s="134"/>
      <c r="J4" s="134"/>
      <c r="K4" s="134"/>
      <c r="L4" s="134"/>
      <c r="M4" s="134"/>
      <c r="N4" s="134"/>
      <c r="O4" s="134"/>
      <c r="P4" s="135"/>
    </row>
    <row r="5" spans="1:16" ht="26.25" customHeight="1" thickBot="1">
      <c r="A5" s="108"/>
      <c r="B5" s="99"/>
      <c r="C5" s="99" t="s">
        <v>396</v>
      </c>
      <c r="D5" s="99"/>
      <c r="E5" s="99" t="s">
        <v>416</v>
      </c>
      <c r="F5" s="100"/>
      <c r="G5" s="134" t="s">
        <v>398</v>
      </c>
      <c r="H5" s="134"/>
      <c r="I5" s="134"/>
      <c r="J5" s="134"/>
      <c r="K5" s="135"/>
      <c r="L5" s="136" t="s">
        <v>399</v>
      </c>
      <c r="M5" s="137"/>
      <c r="N5" s="137"/>
      <c r="O5" s="137"/>
      <c r="P5" s="138"/>
    </row>
    <row r="6" spans="1:16" ht="51" customHeight="1" thickBot="1">
      <c r="A6" s="117"/>
      <c r="B6" s="118"/>
      <c r="C6" s="27" t="s">
        <v>398</v>
      </c>
      <c r="D6" s="27" t="s">
        <v>399</v>
      </c>
      <c r="E6" s="27" t="s">
        <v>398</v>
      </c>
      <c r="F6" s="6" t="s">
        <v>399</v>
      </c>
      <c r="G6" s="44" t="s">
        <v>721</v>
      </c>
      <c r="H6" s="39" t="s">
        <v>722</v>
      </c>
      <c r="I6" s="39" t="s">
        <v>723</v>
      </c>
      <c r="J6" s="39" t="s">
        <v>724</v>
      </c>
      <c r="K6" s="39" t="s">
        <v>725</v>
      </c>
      <c r="L6" s="42" t="s">
        <v>721</v>
      </c>
      <c r="M6" s="40" t="s">
        <v>722</v>
      </c>
      <c r="N6" s="39" t="s">
        <v>723</v>
      </c>
      <c r="O6" s="39" t="s">
        <v>724</v>
      </c>
      <c r="P6" s="41" t="s">
        <v>725</v>
      </c>
    </row>
    <row r="7" spans="1:16" s="1" customFormat="1" ht="28.5" customHeight="1" thickBot="1">
      <c r="A7" s="9"/>
      <c r="B7" s="10" t="s">
        <v>419</v>
      </c>
      <c r="C7" s="11">
        <f>+SUM(C8:C11)</f>
        <v>908928.3</v>
      </c>
      <c r="D7" s="11">
        <f>+SUM(D8:D11)</f>
        <v>227273.5</v>
      </c>
      <c r="E7" s="11">
        <f>+SUM(E8:E11)</f>
        <v>825942.9</v>
      </c>
      <c r="F7" s="12">
        <f>+SUM(F8:F11)</f>
        <v>234853.7</v>
      </c>
      <c r="G7" s="12">
        <f>+SUM(G8:G11)</f>
        <v>385471.40800000005</v>
      </c>
      <c r="H7" s="12">
        <f aca="true" t="shared" si="0" ref="H7:P7">+SUM(H8:H11)</f>
        <v>63588.1</v>
      </c>
      <c r="I7" s="12">
        <f t="shared" si="0"/>
        <v>137530.8</v>
      </c>
      <c r="J7" s="12">
        <f t="shared" si="0"/>
        <v>184830.70799999998</v>
      </c>
      <c r="K7" s="12">
        <f t="shared" si="0"/>
        <v>0</v>
      </c>
      <c r="L7" s="12">
        <f t="shared" si="0"/>
        <v>305984.98</v>
      </c>
      <c r="M7" s="12">
        <f t="shared" si="0"/>
        <v>20283.8</v>
      </c>
      <c r="N7" s="12">
        <f t="shared" si="0"/>
        <v>126715.54</v>
      </c>
      <c r="O7" s="12">
        <f t="shared" si="0"/>
        <v>159872.03999999998</v>
      </c>
      <c r="P7" s="12">
        <f t="shared" si="0"/>
        <v>0</v>
      </c>
    </row>
    <row r="8" spans="1:16" s="1" customFormat="1" ht="37.5">
      <c r="A8" s="7">
        <v>1</v>
      </c>
      <c r="B8" s="8" t="s">
        <v>401</v>
      </c>
      <c r="C8" s="77">
        <v>115000</v>
      </c>
      <c r="D8" s="77">
        <v>120000</v>
      </c>
      <c r="E8" s="77">
        <v>115000</v>
      </c>
      <c r="F8" s="77">
        <v>120000</v>
      </c>
      <c r="G8" s="80">
        <v>114260</v>
      </c>
      <c r="H8" s="77">
        <v>0</v>
      </c>
      <c r="I8" s="83">
        <v>76929.7</v>
      </c>
      <c r="J8" s="77">
        <v>37330.3</v>
      </c>
      <c r="K8" s="77">
        <v>0</v>
      </c>
      <c r="L8" s="80">
        <v>207681</v>
      </c>
      <c r="M8" s="83">
        <v>16131.8</v>
      </c>
      <c r="N8" s="83">
        <v>108335</v>
      </c>
      <c r="O8" s="77">
        <v>83214.2</v>
      </c>
      <c r="P8" s="78">
        <v>0</v>
      </c>
    </row>
    <row r="9" spans="1:16" ht="36.75" customHeight="1">
      <c r="A9" s="14">
        <v>2</v>
      </c>
      <c r="B9" s="28" t="s">
        <v>420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77">
        <v>0</v>
      </c>
      <c r="L9" s="80">
        <v>0</v>
      </c>
      <c r="M9" s="77">
        <v>0</v>
      </c>
      <c r="N9" s="77">
        <v>0</v>
      </c>
      <c r="O9" s="77">
        <v>0</v>
      </c>
      <c r="P9" s="78">
        <v>0</v>
      </c>
    </row>
    <row r="10" spans="1:16" ht="15">
      <c r="A10" s="14">
        <v>14</v>
      </c>
      <c r="B10" s="16" t="s">
        <v>421</v>
      </c>
      <c r="C10" s="77">
        <f>+C13+C32+C50+C65+C80+C97+C110+C125+C143+C156+C173+C197+C218+C233</f>
        <v>418904.5</v>
      </c>
      <c r="D10" s="77">
        <f aca="true" t="shared" si="1" ref="D10:J10">+D13+D32+D50+D65+D80+D97+D110+D125+D143+D156+D173+D197+D218+D233</f>
        <v>70000</v>
      </c>
      <c r="E10" s="77">
        <f t="shared" si="1"/>
        <v>412044.5</v>
      </c>
      <c r="F10" s="77">
        <f t="shared" si="1"/>
        <v>70000</v>
      </c>
      <c r="G10" s="77">
        <f>+G13+G32+G50+G65+G80+G97+G110+G125+G143+G156+G173+G197+G218+G233</f>
        <v>185478.50800000003</v>
      </c>
      <c r="H10" s="77">
        <f t="shared" si="1"/>
        <v>43990</v>
      </c>
      <c r="I10" s="77">
        <f t="shared" si="1"/>
        <v>35161.7</v>
      </c>
      <c r="J10" s="77">
        <f t="shared" si="1"/>
        <v>106326.808</v>
      </c>
      <c r="K10" s="77">
        <v>0</v>
      </c>
      <c r="L10" s="77">
        <f>+L13+L32+L50+L65+L80+L97+L110+L125+L143+L156+L173+L197+L218+L233</f>
        <v>77202.12</v>
      </c>
      <c r="M10" s="77">
        <f>+M13+M32+M50+M65+M80+M97+M110+M125+M143+M156+M173+M197+M218+M233</f>
        <v>0</v>
      </c>
      <c r="N10" s="77">
        <f>+N13+N32+N50+N65+N80+N97+N110+N125+N143+N156+N173+N197+N218+N233</f>
        <v>10437.28</v>
      </c>
      <c r="O10" s="77">
        <f>+O13+O32+O50+O65+O80+O97+O110+O125+O143+O156+O173+O197+O218+O233</f>
        <v>66764.84</v>
      </c>
      <c r="P10" s="32"/>
    </row>
    <row r="11" spans="1:16" ht="15">
      <c r="A11" s="14">
        <v>206</v>
      </c>
      <c r="B11" s="16" t="s">
        <v>422</v>
      </c>
      <c r="C11" s="77">
        <f>+SUM(C14:C30,C33:C48,C51:C63,C66:C78,C81:C95,C98:C108,C111:C123,C126:C141,C144:C154,C157:C171,C174:C195,C198:C216,C219:C231,C234:C245)</f>
        <v>375023.8</v>
      </c>
      <c r="D11" s="77">
        <f aca="true" t="shared" si="2" ref="D11:J11">+SUM(D14:D30,D33:D48,D51:D63,D66:D78,D81:D95,D98:D108,D111:D123,D126:D141,D144:D154,D157:D171,D174:D195,D198:D216,D219:D231,D234:D245)</f>
        <v>37273.5</v>
      </c>
      <c r="E11" s="77">
        <f t="shared" si="2"/>
        <v>298898.4</v>
      </c>
      <c r="F11" s="77">
        <f t="shared" si="2"/>
        <v>44853.7</v>
      </c>
      <c r="G11" s="77">
        <f t="shared" si="2"/>
        <v>85732.9</v>
      </c>
      <c r="H11" s="77">
        <f t="shared" si="2"/>
        <v>19598.1</v>
      </c>
      <c r="I11" s="77">
        <f t="shared" si="2"/>
        <v>25439.4</v>
      </c>
      <c r="J11" s="77">
        <f t="shared" si="2"/>
        <v>41173.59999999999</v>
      </c>
      <c r="K11" s="77">
        <v>0</v>
      </c>
      <c r="L11" s="77">
        <f>+SUM(L14:L30,L33:L48,L51:L63,L66:L78,L81:L95,L98:L108,L111:L123,L126:L141,L144:L154,L157:L171,L174:L195,L198:L216,L219:L231,L234:L245)</f>
        <v>21101.86</v>
      </c>
      <c r="M11" s="77">
        <f>+SUM(M14:M30,M33:M48,M51:M63,M66:M78,M81:M95,M98:M108,M111:M123,M126:M141,M144:M154,M157:M171,M174:M195,M198:M216,M219:M231,M234:M245)</f>
        <v>4152</v>
      </c>
      <c r="N11" s="77">
        <f>+SUM(N14:N30,N33:N48,N51:N63,N66:N78,N81:N95,N98:N108,N111:N123,N126:N141,N144:N154,N157:N171,N174:N195,N198:N216,N219:N231,N234:N245)</f>
        <v>7943.259999999999</v>
      </c>
      <c r="O11" s="77">
        <f>+SUM(O14:O30,O33:O48,O51:O63,O66:O78,O81:O95,O98:O108,O111:O123,O126:O141,O144:O154,O157:O171,O174:O195,O198:O216,O219:O231,O234:O245)</f>
        <v>9893</v>
      </c>
      <c r="P11" s="32"/>
    </row>
    <row r="12" spans="1:16" ht="27" customHeight="1">
      <c r="A12" s="17">
        <v>1</v>
      </c>
      <c r="B12" s="18" t="s">
        <v>402</v>
      </c>
      <c r="C12" s="5">
        <f>SUM(C13:C30)</f>
        <v>35712.9</v>
      </c>
      <c r="D12" s="5">
        <f aca="true" t="shared" si="3" ref="D12:J12">SUM(D13:D30)</f>
        <v>8968.5</v>
      </c>
      <c r="E12" s="5">
        <f t="shared" si="3"/>
        <v>26122.500000000004</v>
      </c>
      <c r="F12" s="5">
        <f t="shared" si="3"/>
        <v>16548.7</v>
      </c>
      <c r="G12" s="5">
        <f t="shared" si="3"/>
        <v>23514.600000000002</v>
      </c>
      <c r="H12" s="5">
        <f t="shared" si="3"/>
        <v>14290</v>
      </c>
      <c r="I12" s="5">
        <f t="shared" si="3"/>
        <v>5404.599999999999</v>
      </c>
      <c r="J12" s="5">
        <f t="shared" si="3"/>
        <v>3820</v>
      </c>
      <c r="K12" s="5"/>
      <c r="L12" s="5">
        <f>SUM(L13:L30)</f>
        <v>12483.7</v>
      </c>
      <c r="M12" s="5">
        <f>SUM(M13:M30)</f>
        <v>2826</v>
      </c>
      <c r="N12" s="5">
        <f>SUM(N13:N30)</f>
        <v>6464.099999999999</v>
      </c>
      <c r="O12" s="5">
        <f>SUM(O13:O30)</f>
        <v>4080</v>
      </c>
      <c r="P12" s="5"/>
    </row>
    <row r="13" spans="1:16" ht="18.75" customHeight="1" outlineLevel="1">
      <c r="A13" s="14">
        <v>1</v>
      </c>
      <c r="B13" s="15" t="s">
        <v>423</v>
      </c>
      <c r="C13" s="80">
        <v>21000</v>
      </c>
      <c r="D13" s="80">
        <v>0</v>
      </c>
      <c r="E13" s="80">
        <v>21000</v>
      </c>
      <c r="F13" s="80">
        <v>0</v>
      </c>
      <c r="G13" s="80">
        <f>H13+I13+J13</f>
        <v>21000</v>
      </c>
      <c r="H13" s="80">
        <v>13690</v>
      </c>
      <c r="I13" s="80">
        <v>4690</v>
      </c>
      <c r="J13" s="80">
        <v>2620</v>
      </c>
      <c r="K13" s="102" t="s">
        <v>734</v>
      </c>
      <c r="L13" s="80">
        <v>0</v>
      </c>
      <c r="M13" s="80">
        <v>0</v>
      </c>
      <c r="N13" s="80">
        <v>0</v>
      </c>
      <c r="O13" s="80">
        <v>0</v>
      </c>
      <c r="P13" s="102" t="s">
        <v>734</v>
      </c>
    </row>
    <row r="14" spans="1:16" ht="15" outlineLevel="1">
      <c r="A14" s="14">
        <f>+A13+1</f>
        <v>2</v>
      </c>
      <c r="B14" s="19" t="s">
        <v>424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103"/>
      <c r="L14" s="80">
        <v>0</v>
      </c>
      <c r="M14" s="80">
        <v>0</v>
      </c>
      <c r="N14" s="80">
        <v>0</v>
      </c>
      <c r="O14" s="80">
        <v>0</v>
      </c>
      <c r="P14" s="103"/>
    </row>
    <row r="15" spans="1:16" ht="15" outlineLevel="1">
      <c r="A15" s="14">
        <f aca="true" t="shared" si="4" ref="A15:A30">+A14+1</f>
        <v>3</v>
      </c>
      <c r="B15" s="20" t="s">
        <v>235</v>
      </c>
      <c r="C15" s="80">
        <v>0</v>
      </c>
      <c r="D15" s="80">
        <v>2295.3</v>
      </c>
      <c r="E15" s="80">
        <v>0</v>
      </c>
      <c r="F15" s="80">
        <v>2295.3</v>
      </c>
      <c r="G15" s="80">
        <v>0</v>
      </c>
      <c r="H15" s="80">
        <v>0</v>
      </c>
      <c r="I15" s="80">
        <v>0</v>
      </c>
      <c r="J15" s="80">
        <v>0</v>
      </c>
      <c r="K15" s="103"/>
      <c r="L15" s="80">
        <f>M15+N15+O15</f>
        <v>2295.3</v>
      </c>
      <c r="M15" s="80">
        <v>210</v>
      </c>
      <c r="N15" s="80">
        <f>1245.3+660</f>
        <v>1905.3</v>
      </c>
      <c r="O15" s="80">
        <v>180</v>
      </c>
      <c r="P15" s="103"/>
    </row>
    <row r="16" spans="1:16" ht="15" outlineLevel="1">
      <c r="A16" s="14">
        <f t="shared" si="4"/>
        <v>4</v>
      </c>
      <c r="B16" s="20" t="s">
        <v>236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103"/>
      <c r="L16" s="80">
        <v>0</v>
      </c>
      <c r="M16" s="80">
        <v>0</v>
      </c>
      <c r="N16" s="80">
        <v>0</v>
      </c>
      <c r="O16" s="80">
        <v>0</v>
      </c>
      <c r="P16" s="103"/>
    </row>
    <row r="17" spans="1:16" ht="15" outlineLevel="1">
      <c r="A17" s="14">
        <f t="shared" si="4"/>
        <v>5</v>
      </c>
      <c r="B17" s="20" t="s">
        <v>237</v>
      </c>
      <c r="C17" s="80">
        <v>4500</v>
      </c>
      <c r="D17" s="80">
        <v>0</v>
      </c>
      <c r="E17" s="80">
        <v>134.4</v>
      </c>
      <c r="F17" s="80">
        <v>0</v>
      </c>
      <c r="G17" s="80">
        <f>+I17</f>
        <v>134.4</v>
      </c>
      <c r="H17" s="80">
        <v>0</v>
      </c>
      <c r="I17" s="80">
        <v>134.4</v>
      </c>
      <c r="J17" s="80">
        <v>0</v>
      </c>
      <c r="K17" s="103"/>
      <c r="L17" s="80">
        <v>0</v>
      </c>
      <c r="M17" s="80">
        <v>0</v>
      </c>
      <c r="N17" s="80">
        <v>0</v>
      </c>
      <c r="O17" s="80">
        <v>0</v>
      </c>
      <c r="P17" s="103"/>
    </row>
    <row r="18" spans="1:16" ht="15" outlineLevel="1">
      <c r="A18" s="14">
        <f t="shared" si="4"/>
        <v>6</v>
      </c>
      <c r="B18" s="20" t="s">
        <v>238</v>
      </c>
      <c r="C18" s="80">
        <v>0</v>
      </c>
      <c r="D18" s="80">
        <v>886.4</v>
      </c>
      <c r="E18" s="80">
        <v>0</v>
      </c>
      <c r="F18" s="80">
        <v>886</v>
      </c>
      <c r="G18" s="80">
        <v>0</v>
      </c>
      <c r="H18" s="80">
        <v>0</v>
      </c>
      <c r="I18" s="80">
        <v>0</v>
      </c>
      <c r="J18" s="80">
        <v>0</v>
      </c>
      <c r="K18" s="103"/>
      <c r="L18" s="80">
        <v>0</v>
      </c>
      <c r="M18" s="80">
        <v>0</v>
      </c>
      <c r="N18" s="80">
        <v>886.4</v>
      </c>
      <c r="O18" s="80">
        <v>0</v>
      </c>
      <c r="P18" s="103"/>
    </row>
    <row r="19" spans="1:16" ht="15" outlineLevel="1">
      <c r="A19" s="14">
        <f t="shared" si="4"/>
        <v>7</v>
      </c>
      <c r="B19" s="20" t="s">
        <v>239</v>
      </c>
      <c r="C19" s="80">
        <v>0</v>
      </c>
      <c r="D19" s="51">
        <v>5786.8</v>
      </c>
      <c r="E19" s="80">
        <v>0</v>
      </c>
      <c r="F19" s="51">
        <v>5786.8</v>
      </c>
      <c r="G19" s="80">
        <v>0</v>
      </c>
      <c r="H19" s="80">
        <v>0</v>
      </c>
      <c r="I19" s="80">
        <v>0</v>
      </c>
      <c r="J19" s="80">
        <v>0</v>
      </c>
      <c r="K19" s="103"/>
      <c r="L19" s="80">
        <v>0</v>
      </c>
      <c r="M19" s="80">
        <v>0</v>
      </c>
      <c r="N19" s="80">
        <v>0</v>
      </c>
      <c r="O19" s="80">
        <v>0</v>
      </c>
      <c r="P19" s="103"/>
    </row>
    <row r="20" spans="1:16" ht="15" outlineLevel="1">
      <c r="A20" s="14">
        <f t="shared" si="4"/>
        <v>8</v>
      </c>
      <c r="B20" s="20" t="s">
        <v>240</v>
      </c>
      <c r="C20" s="80">
        <v>0</v>
      </c>
      <c r="D20" s="80">
        <v>0</v>
      </c>
      <c r="E20" s="80">
        <v>0</v>
      </c>
      <c r="F20" s="80">
        <v>657</v>
      </c>
      <c r="G20" s="80">
        <v>0</v>
      </c>
      <c r="H20" s="80">
        <v>0</v>
      </c>
      <c r="I20" s="80">
        <v>0</v>
      </c>
      <c r="J20" s="80">
        <v>0</v>
      </c>
      <c r="K20" s="103"/>
      <c r="L20" s="80">
        <v>657</v>
      </c>
      <c r="M20" s="80">
        <v>150</v>
      </c>
      <c r="N20" s="80">
        <v>507</v>
      </c>
      <c r="O20" s="80">
        <v>0</v>
      </c>
      <c r="P20" s="103"/>
    </row>
    <row r="21" spans="1:16" ht="15" outlineLevel="1">
      <c r="A21" s="14">
        <f t="shared" si="4"/>
        <v>9</v>
      </c>
      <c r="B21" s="21" t="s">
        <v>241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103"/>
      <c r="L21" s="80">
        <v>0</v>
      </c>
      <c r="M21" s="80">
        <v>0</v>
      </c>
      <c r="N21" s="80">
        <v>0</v>
      </c>
      <c r="O21" s="80">
        <v>0</v>
      </c>
      <c r="P21" s="103"/>
    </row>
    <row r="22" spans="1:16" ht="15" outlineLevel="1">
      <c r="A22" s="14">
        <f t="shared" si="4"/>
        <v>10</v>
      </c>
      <c r="B22" s="21" t="s">
        <v>425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103"/>
      <c r="L22" s="80">
        <v>0</v>
      </c>
      <c r="M22" s="80">
        <v>0</v>
      </c>
      <c r="N22" s="80">
        <v>0</v>
      </c>
      <c r="O22" s="80">
        <v>0</v>
      </c>
      <c r="P22" s="103"/>
    </row>
    <row r="23" spans="1:16" ht="15" outlineLevel="1">
      <c r="A23" s="14">
        <f t="shared" si="4"/>
        <v>11</v>
      </c>
      <c r="B23" s="21" t="s">
        <v>426</v>
      </c>
      <c r="C23" s="80">
        <v>9000</v>
      </c>
      <c r="D23" s="80">
        <v>0</v>
      </c>
      <c r="E23" s="80">
        <v>1849.2</v>
      </c>
      <c r="F23" s="80">
        <v>0</v>
      </c>
      <c r="G23" s="80">
        <f>H23+I23+J23</f>
        <v>1849.2</v>
      </c>
      <c r="H23" s="80">
        <v>600</v>
      </c>
      <c r="I23" s="80">
        <v>49.2</v>
      </c>
      <c r="J23" s="80">
        <v>1200</v>
      </c>
      <c r="K23" s="103"/>
      <c r="L23" s="80">
        <v>0</v>
      </c>
      <c r="M23" s="80">
        <v>0</v>
      </c>
      <c r="N23" s="80">
        <v>0</v>
      </c>
      <c r="O23" s="80">
        <v>0</v>
      </c>
      <c r="P23" s="103"/>
    </row>
    <row r="24" spans="1:16" ht="15" outlineLevel="1">
      <c r="A24" s="14">
        <f t="shared" si="4"/>
        <v>12</v>
      </c>
      <c r="B24" s="21" t="s">
        <v>242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103"/>
      <c r="L24" s="80">
        <v>0</v>
      </c>
      <c r="M24" s="80">
        <v>0</v>
      </c>
      <c r="N24" s="80">
        <v>0</v>
      </c>
      <c r="O24" s="80">
        <v>0</v>
      </c>
      <c r="P24" s="103"/>
    </row>
    <row r="25" spans="1:16" ht="15" outlineLevel="1">
      <c r="A25" s="14">
        <f t="shared" si="4"/>
        <v>13</v>
      </c>
      <c r="B25" s="21" t="s">
        <v>243</v>
      </c>
      <c r="C25" s="80">
        <v>0</v>
      </c>
      <c r="D25" s="80">
        <v>0</v>
      </c>
      <c r="E25" s="80">
        <v>0</v>
      </c>
      <c r="F25" s="80">
        <v>3648</v>
      </c>
      <c r="G25" s="80">
        <v>0</v>
      </c>
      <c r="H25" s="80">
        <v>0</v>
      </c>
      <c r="I25" s="80">
        <v>0</v>
      </c>
      <c r="J25" s="80">
        <v>0</v>
      </c>
      <c r="K25" s="103"/>
      <c r="L25" s="80">
        <v>3648</v>
      </c>
      <c r="M25" s="80">
        <v>1014</v>
      </c>
      <c r="N25" s="80">
        <v>774</v>
      </c>
      <c r="O25" s="80">
        <v>1860</v>
      </c>
      <c r="P25" s="103"/>
    </row>
    <row r="26" spans="1:16" ht="15" outlineLevel="1">
      <c r="A26" s="14">
        <f t="shared" si="4"/>
        <v>14</v>
      </c>
      <c r="B26" s="20" t="s">
        <v>244</v>
      </c>
      <c r="C26" s="80">
        <v>0</v>
      </c>
      <c r="D26" s="80">
        <v>0</v>
      </c>
      <c r="E26" s="80">
        <v>0</v>
      </c>
      <c r="F26" s="51">
        <v>872.6</v>
      </c>
      <c r="G26" s="80">
        <v>0</v>
      </c>
      <c r="H26" s="80">
        <v>0</v>
      </c>
      <c r="I26" s="80">
        <v>0</v>
      </c>
      <c r="J26" s="80">
        <v>0</v>
      </c>
      <c r="K26" s="103"/>
      <c r="L26" s="51">
        <f>M26+N26+O26</f>
        <v>872.6</v>
      </c>
      <c r="M26" s="51">
        <v>0</v>
      </c>
      <c r="N26" s="51">
        <v>512.6</v>
      </c>
      <c r="O26" s="51">
        <v>360</v>
      </c>
      <c r="P26" s="103"/>
    </row>
    <row r="27" spans="1:16" ht="15" outlineLevel="1">
      <c r="A27" s="14">
        <f t="shared" si="4"/>
        <v>15</v>
      </c>
      <c r="B27" s="21" t="s">
        <v>245</v>
      </c>
      <c r="C27" s="80">
        <v>0</v>
      </c>
      <c r="D27" s="80">
        <v>0</v>
      </c>
      <c r="E27" s="80">
        <v>0</v>
      </c>
      <c r="F27" s="80">
        <v>2403</v>
      </c>
      <c r="G27" s="80">
        <v>0</v>
      </c>
      <c r="H27" s="80">
        <v>0</v>
      </c>
      <c r="I27" s="80">
        <v>0</v>
      </c>
      <c r="J27" s="80">
        <v>0</v>
      </c>
      <c r="K27" s="103"/>
      <c r="L27" s="80">
        <f>M27+N27+O27</f>
        <v>2402.9</v>
      </c>
      <c r="M27" s="80">
        <v>672</v>
      </c>
      <c r="N27" s="80">
        <v>50.9</v>
      </c>
      <c r="O27" s="80">
        <v>1680</v>
      </c>
      <c r="P27" s="103"/>
    </row>
    <row r="28" spans="1:16" ht="15" outlineLevel="1">
      <c r="A28" s="14">
        <f t="shared" si="4"/>
        <v>16</v>
      </c>
      <c r="B28" s="20" t="s">
        <v>247</v>
      </c>
      <c r="C28" s="80">
        <v>681.9</v>
      </c>
      <c r="D28" s="80">
        <v>0</v>
      </c>
      <c r="E28" s="80">
        <v>681.9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103"/>
      <c r="L28" s="80">
        <f>M28+N28</f>
        <v>681.9</v>
      </c>
      <c r="M28" s="80">
        <v>630</v>
      </c>
      <c r="N28" s="80">
        <v>51.9</v>
      </c>
      <c r="O28" s="80">
        <v>0</v>
      </c>
      <c r="P28" s="103"/>
    </row>
    <row r="29" spans="1:16" ht="15" outlineLevel="1">
      <c r="A29" s="14">
        <f t="shared" si="4"/>
        <v>17</v>
      </c>
      <c r="B29" s="20" t="s">
        <v>427</v>
      </c>
      <c r="C29" s="80">
        <v>531</v>
      </c>
      <c r="D29" s="80">
        <v>0</v>
      </c>
      <c r="E29" s="80">
        <v>531</v>
      </c>
      <c r="F29" s="80">
        <v>0</v>
      </c>
      <c r="G29" s="80">
        <v>531</v>
      </c>
      <c r="H29" s="80">
        <v>0</v>
      </c>
      <c r="I29" s="80">
        <v>531</v>
      </c>
      <c r="J29" s="80">
        <v>0</v>
      </c>
      <c r="K29" s="103"/>
      <c r="L29" s="80">
        <v>0</v>
      </c>
      <c r="M29" s="80">
        <v>0</v>
      </c>
      <c r="N29" s="80">
        <v>0</v>
      </c>
      <c r="O29" s="80">
        <v>0</v>
      </c>
      <c r="P29" s="103"/>
    </row>
    <row r="30" spans="1:16" ht="15" outlineLevel="1">
      <c r="A30" s="14">
        <f t="shared" si="4"/>
        <v>18</v>
      </c>
      <c r="B30" s="21" t="s">
        <v>246</v>
      </c>
      <c r="C30" s="80">
        <v>0</v>
      </c>
      <c r="D30" s="80">
        <v>0</v>
      </c>
      <c r="E30" s="80">
        <v>1926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104"/>
      <c r="L30" s="80">
        <f>M30+N30+O30</f>
        <v>1926</v>
      </c>
      <c r="M30" s="80">
        <v>150</v>
      </c>
      <c r="N30" s="80">
        <v>1776</v>
      </c>
      <c r="O30" s="80">
        <v>0</v>
      </c>
      <c r="P30" s="104"/>
    </row>
    <row r="31" spans="1:16" ht="15">
      <c r="A31" s="17">
        <v>2</v>
      </c>
      <c r="B31" s="18" t="s">
        <v>403</v>
      </c>
      <c r="C31" s="5">
        <f>SUM(C32:C48)</f>
        <v>57750</v>
      </c>
      <c r="D31" s="5">
        <f aca="true" t="shared" si="5" ref="D31:L31">SUM(D32:D48)</f>
        <v>41000</v>
      </c>
      <c r="E31" s="5">
        <f t="shared" si="5"/>
        <v>57750</v>
      </c>
      <c r="F31" s="5">
        <f t="shared" si="5"/>
        <v>41000</v>
      </c>
      <c r="G31" s="5">
        <f t="shared" si="5"/>
        <v>40699.408</v>
      </c>
      <c r="H31" s="5">
        <f t="shared" si="5"/>
        <v>10423</v>
      </c>
      <c r="I31" s="5">
        <f t="shared" si="5"/>
        <v>4472.6</v>
      </c>
      <c r="J31" s="5">
        <f t="shared" si="5"/>
        <v>25803.808</v>
      </c>
      <c r="K31" s="5">
        <f t="shared" si="5"/>
        <v>0</v>
      </c>
      <c r="L31" s="5">
        <f t="shared" si="5"/>
        <v>33093.4</v>
      </c>
      <c r="M31" s="5">
        <f>SUM(M32:M48)</f>
        <v>1326</v>
      </c>
      <c r="N31" s="5">
        <f>SUM(N32:N48)</f>
        <v>1479.16</v>
      </c>
      <c r="O31" s="5">
        <f>SUM(O32:O48)</f>
        <v>30288.239999999998</v>
      </c>
      <c r="P31" s="26">
        <f aca="true" t="shared" si="6" ref="P31">SUM(P32:P48)</f>
        <v>0</v>
      </c>
    </row>
    <row r="32" spans="1:16" ht="18.75" customHeight="1" outlineLevel="1">
      <c r="A32" s="14">
        <f>+A30+1</f>
        <v>19</v>
      </c>
      <c r="B32" s="15" t="s">
        <v>428</v>
      </c>
      <c r="C32" s="51">
        <v>30000</v>
      </c>
      <c r="D32" s="51">
        <v>30000</v>
      </c>
      <c r="E32" s="51">
        <v>30000</v>
      </c>
      <c r="F32" s="51">
        <v>30000</v>
      </c>
      <c r="G32" s="51">
        <f>+H32+I32+J32</f>
        <v>29963.408000000003</v>
      </c>
      <c r="H32" s="51">
        <v>8908</v>
      </c>
      <c r="I32" s="51">
        <v>2494.6</v>
      </c>
      <c r="J32" s="51">
        <v>18560.808</v>
      </c>
      <c r="K32" s="133" t="s">
        <v>734</v>
      </c>
      <c r="L32" s="51">
        <f aca="true" t="shared" si="7" ref="L32:L47">+M32+N32+O32</f>
        <v>24475.239999999998</v>
      </c>
      <c r="M32" s="83">
        <v>0</v>
      </c>
      <c r="N32" s="83">
        <v>0</v>
      </c>
      <c r="O32" s="83">
        <v>24475.239999999998</v>
      </c>
      <c r="P32" s="133" t="s">
        <v>734</v>
      </c>
    </row>
    <row r="33" spans="1:16" ht="15" outlineLevel="1">
      <c r="A33" s="14">
        <f>+A32+1</f>
        <v>20</v>
      </c>
      <c r="B33" s="20" t="s">
        <v>248</v>
      </c>
      <c r="C33" s="80">
        <v>0</v>
      </c>
      <c r="D33" s="80">
        <v>0</v>
      </c>
      <c r="E33" s="80">
        <v>0</v>
      </c>
      <c r="F33" s="80">
        <v>0</v>
      </c>
      <c r="G33" s="51">
        <f>+H33+I33+J33</f>
        <v>0</v>
      </c>
      <c r="H33" s="51">
        <v>0</v>
      </c>
      <c r="I33" s="51">
        <v>0</v>
      </c>
      <c r="J33" s="51">
        <v>0</v>
      </c>
      <c r="K33" s="114"/>
      <c r="L33" s="51">
        <f t="shared" si="7"/>
        <v>0</v>
      </c>
      <c r="M33" s="51">
        <v>0</v>
      </c>
      <c r="N33" s="51">
        <v>0</v>
      </c>
      <c r="O33" s="51">
        <v>0</v>
      </c>
      <c r="P33" s="114"/>
    </row>
    <row r="34" spans="1:16" ht="15" outlineLevel="1">
      <c r="A34" s="14">
        <f aca="true" t="shared" si="8" ref="A34:A48">+A33+1</f>
        <v>21</v>
      </c>
      <c r="B34" s="22" t="s">
        <v>249</v>
      </c>
      <c r="C34" s="51">
        <v>4500</v>
      </c>
      <c r="D34" s="51">
        <v>0</v>
      </c>
      <c r="E34" s="51">
        <v>4500</v>
      </c>
      <c r="F34" s="51">
        <v>0</v>
      </c>
      <c r="G34" s="51">
        <f aca="true" t="shared" si="9" ref="G34:G48">+H34+I34+J34</f>
        <v>0</v>
      </c>
      <c r="H34" s="51">
        <v>0</v>
      </c>
      <c r="I34" s="51">
        <v>0</v>
      </c>
      <c r="J34" s="51">
        <v>0</v>
      </c>
      <c r="K34" s="114"/>
      <c r="L34" s="51">
        <f t="shared" si="7"/>
        <v>0</v>
      </c>
      <c r="M34" s="51">
        <v>0</v>
      </c>
      <c r="N34" s="51">
        <v>0</v>
      </c>
      <c r="O34" s="51">
        <v>0</v>
      </c>
      <c r="P34" s="114"/>
    </row>
    <row r="35" spans="1:16" ht="15" outlineLevel="1">
      <c r="A35" s="14">
        <f t="shared" si="8"/>
        <v>22</v>
      </c>
      <c r="B35" s="20" t="s">
        <v>250</v>
      </c>
      <c r="C35" s="51">
        <v>3000</v>
      </c>
      <c r="D35" s="51">
        <v>0</v>
      </c>
      <c r="E35" s="51">
        <v>3000</v>
      </c>
      <c r="F35" s="51">
        <v>0</v>
      </c>
      <c r="G35" s="51">
        <f t="shared" si="9"/>
        <v>0</v>
      </c>
      <c r="H35" s="51">
        <v>0</v>
      </c>
      <c r="I35" s="51">
        <v>0</v>
      </c>
      <c r="J35" s="51">
        <v>0</v>
      </c>
      <c r="K35" s="114"/>
      <c r="L35" s="51">
        <f t="shared" si="7"/>
        <v>0</v>
      </c>
      <c r="M35" s="51">
        <v>0</v>
      </c>
      <c r="N35" s="51">
        <v>0</v>
      </c>
      <c r="O35" s="51">
        <v>0</v>
      </c>
      <c r="P35" s="114"/>
    </row>
    <row r="36" spans="1:16" ht="15" outlineLevel="1">
      <c r="A36" s="14">
        <f t="shared" si="8"/>
        <v>23</v>
      </c>
      <c r="B36" s="20" t="s">
        <v>251</v>
      </c>
      <c r="C36" s="51">
        <v>4500</v>
      </c>
      <c r="D36" s="51">
        <v>0</v>
      </c>
      <c r="E36" s="51">
        <v>4500</v>
      </c>
      <c r="F36" s="51">
        <v>0</v>
      </c>
      <c r="G36" s="51">
        <f t="shared" si="9"/>
        <v>2346</v>
      </c>
      <c r="H36" s="51">
        <v>544</v>
      </c>
      <c r="I36" s="51">
        <v>714</v>
      </c>
      <c r="J36" s="51">
        <v>1088</v>
      </c>
      <c r="K36" s="114"/>
      <c r="L36" s="51">
        <f t="shared" si="7"/>
        <v>0</v>
      </c>
      <c r="M36" s="51">
        <v>0</v>
      </c>
      <c r="N36" s="51">
        <v>0</v>
      </c>
      <c r="O36" s="51">
        <v>0</v>
      </c>
      <c r="P36" s="114"/>
    </row>
    <row r="37" spans="1:16" ht="15" outlineLevel="1">
      <c r="A37" s="14">
        <f t="shared" si="8"/>
        <v>24</v>
      </c>
      <c r="B37" s="20" t="s">
        <v>252</v>
      </c>
      <c r="C37" s="51">
        <v>0</v>
      </c>
      <c r="D37" s="51">
        <v>2000</v>
      </c>
      <c r="E37" s="51">
        <v>0</v>
      </c>
      <c r="F37" s="51">
        <v>2000</v>
      </c>
      <c r="G37" s="51">
        <f t="shared" si="9"/>
        <v>0</v>
      </c>
      <c r="H37" s="51">
        <v>0</v>
      </c>
      <c r="I37" s="51">
        <v>0</v>
      </c>
      <c r="J37" s="51">
        <v>0</v>
      </c>
      <c r="K37" s="114"/>
      <c r="L37" s="51">
        <f t="shared" si="7"/>
        <v>1562</v>
      </c>
      <c r="M37" s="51">
        <v>816</v>
      </c>
      <c r="N37" s="51">
        <v>746</v>
      </c>
      <c r="O37" s="51">
        <v>0</v>
      </c>
      <c r="P37" s="114"/>
    </row>
    <row r="38" spans="1:16" ht="15" outlineLevel="1">
      <c r="A38" s="14">
        <f t="shared" si="8"/>
        <v>25</v>
      </c>
      <c r="B38" s="20" t="s">
        <v>253</v>
      </c>
      <c r="C38" s="51">
        <v>2250</v>
      </c>
      <c r="D38" s="51">
        <v>0</v>
      </c>
      <c r="E38" s="51">
        <v>2250</v>
      </c>
      <c r="F38" s="51">
        <v>0</v>
      </c>
      <c r="G38" s="51">
        <f t="shared" si="9"/>
        <v>1476</v>
      </c>
      <c r="H38" s="51">
        <v>476</v>
      </c>
      <c r="I38" s="51">
        <v>600</v>
      </c>
      <c r="J38" s="51">
        <v>400</v>
      </c>
      <c r="K38" s="114"/>
      <c r="L38" s="51">
        <f t="shared" si="7"/>
        <v>0</v>
      </c>
      <c r="M38" s="51">
        <v>0</v>
      </c>
      <c r="N38" s="51">
        <v>0</v>
      </c>
      <c r="O38" s="51">
        <v>0</v>
      </c>
      <c r="P38" s="114"/>
    </row>
    <row r="39" spans="1:16" ht="15" outlineLevel="1">
      <c r="A39" s="14">
        <f t="shared" si="8"/>
        <v>26</v>
      </c>
      <c r="B39" s="20" t="s">
        <v>254</v>
      </c>
      <c r="C39" s="51">
        <v>0</v>
      </c>
      <c r="D39" s="51">
        <v>0</v>
      </c>
      <c r="E39" s="51">
        <v>0</v>
      </c>
      <c r="F39" s="51">
        <v>0</v>
      </c>
      <c r="G39" s="51">
        <f t="shared" si="9"/>
        <v>0</v>
      </c>
      <c r="H39" s="51">
        <v>0</v>
      </c>
      <c r="I39" s="51">
        <v>0</v>
      </c>
      <c r="J39" s="51">
        <v>0</v>
      </c>
      <c r="K39" s="114"/>
      <c r="L39" s="51">
        <f t="shared" si="7"/>
        <v>0</v>
      </c>
      <c r="M39" s="51">
        <v>0</v>
      </c>
      <c r="N39" s="51">
        <v>0</v>
      </c>
      <c r="O39" s="51">
        <v>0</v>
      </c>
      <c r="P39" s="114"/>
    </row>
    <row r="40" spans="1:16" ht="15" outlineLevel="1">
      <c r="A40" s="14">
        <f t="shared" si="8"/>
        <v>27</v>
      </c>
      <c r="B40" s="20" t="s">
        <v>255</v>
      </c>
      <c r="C40" s="51">
        <v>0</v>
      </c>
      <c r="D40" s="51">
        <v>0</v>
      </c>
      <c r="E40" s="51">
        <v>0</v>
      </c>
      <c r="F40" s="51">
        <v>0</v>
      </c>
      <c r="G40" s="51">
        <f t="shared" si="9"/>
        <v>0</v>
      </c>
      <c r="H40" s="51">
        <v>0</v>
      </c>
      <c r="I40" s="51">
        <v>0</v>
      </c>
      <c r="J40" s="51">
        <v>0</v>
      </c>
      <c r="K40" s="114"/>
      <c r="L40" s="51">
        <f t="shared" si="7"/>
        <v>0</v>
      </c>
      <c r="M40" s="51">
        <v>0</v>
      </c>
      <c r="N40" s="51">
        <v>0</v>
      </c>
      <c r="O40" s="51">
        <v>0</v>
      </c>
      <c r="P40" s="114"/>
    </row>
    <row r="41" spans="1:16" ht="15" outlineLevel="1">
      <c r="A41" s="14">
        <f t="shared" si="8"/>
        <v>28</v>
      </c>
      <c r="B41" s="20" t="s">
        <v>431</v>
      </c>
      <c r="C41" s="51">
        <v>3000</v>
      </c>
      <c r="D41" s="51">
        <v>2000</v>
      </c>
      <c r="E41" s="51">
        <v>3000</v>
      </c>
      <c r="F41" s="51">
        <v>2000</v>
      </c>
      <c r="G41" s="51">
        <f t="shared" si="9"/>
        <v>3000</v>
      </c>
      <c r="H41" s="51">
        <v>165</v>
      </c>
      <c r="I41" s="51">
        <v>380</v>
      </c>
      <c r="J41" s="51">
        <v>2455</v>
      </c>
      <c r="K41" s="114"/>
      <c r="L41" s="51">
        <f>+M41+N41+O41</f>
        <v>845</v>
      </c>
      <c r="M41" s="51">
        <v>0</v>
      </c>
      <c r="N41" s="51">
        <v>0</v>
      </c>
      <c r="O41" s="83">
        <v>845</v>
      </c>
      <c r="P41" s="114"/>
    </row>
    <row r="42" spans="1:16" ht="15" outlineLevel="1">
      <c r="A42" s="14">
        <f t="shared" si="8"/>
        <v>29</v>
      </c>
      <c r="B42" s="20" t="s">
        <v>256</v>
      </c>
      <c r="C42" s="51">
        <v>0</v>
      </c>
      <c r="D42" s="51">
        <v>0</v>
      </c>
      <c r="E42" s="51">
        <v>0</v>
      </c>
      <c r="F42" s="51">
        <v>0</v>
      </c>
      <c r="G42" s="51">
        <f t="shared" si="9"/>
        <v>0</v>
      </c>
      <c r="H42" s="51">
        <v>0</v>
      </c>
      <c r="I42" s="51">
        <v>0</v>
      </c>
      <c r="J42" s="51">
        <v>0</v>
      </c>
      <c r="K42" s="114"/>
      <c r="L42" s="51">
        <f t="shared" si="7"/>
        <v>0</v>
      </c>
      <c r="M42" s="51">
        <v>0</v>
      </c>
      <c r="N42" s="51">
        <v>0</v>
      </c>
      <c r="O42" s="51">
        <v>0</v>
      </c>
      <c r="P42" s="114"/>
    </row>
    <row r="43" spans="1:16" ht="15" outlineLevel="1">
      <c r="A43" s="14">
        <f t="shared" si="8"/>
        <v>30</v>
      </c>
      <c r="B43" s="20" t="s">
        <v>430</v>
      </c>
      <c r="C43" s="51">
        <v>1500</v>
      </c>
      <c r="D43" s="51">
        <v>0</v>
      </c>
      <c r="E43" s="51">
        <v>1500</v>
      </c>
      <c r="F43" s="51">
        <v>0</v>
      </c>
      <c r="G43" s="51">
        <f t="shared" si="9"/>
        <v>0</v>
      </c>
      <c r="H43" s="51">
        <v>0</v>
      </c>
      <c r="I43" s="51">
        <v>0</v>
      </c>
      <c r="J43" s="51">
        <v>0</v>
      </c>
      <c r="K43" s="114"/>
      <c r="L43" s="51">
        <f t="shared" si="7"/>
        <v>0</v>
      </c>
      <c r="M43" s="51">
        <v>0</v>
      </c>
      <c r="N43" s="51">
        <v>0</v>
      </c>
      <c r="O43" s="51">
        <v>0</v>
      </c>
      <c r="P43" s="114"/>
    </row>
    <row r="44" spans="1:16" ht="15" outlineLevel="1">
      <c r="A44" s="14">
        <f t="shared" si="8"/>
        <v>31</v>
      </c>
      <c r="B44" s="20" t="s">
        <v>257</v>
      </c>
      <c r="C44" s="83">
        <v>0</v>
      </c>
      <c r="D44" s="83">
        <v>3000</v>
      </c>
      <c r="E44" s="83">
        <v>0</v>
      </c>
      <c r="F44" s="83">
        <v>3000</v>
      </c>
      <c r="G44" s="51">
        <f t="shared" si="9"/>
        <v>0</v>
      </c>
      <c r="H44" s="51">
        <v>0</v>
      </c>
      <c r="I44" s="51">
        <v>0</v>
      </c>
      <c r="J44" s="51">
        <v>0</v>
      </c>
      <c r="K44" s="114"/>
      <c r="L44" s="51">
        <f t="shared" si="7"/>
        <v>2326.36</v>
      </c>
      <c r="M44" s="83">
        <v>170</v>
      </c>
      <c r="N44" s="83">
        <v>488.36</v>
      </c>
      <c r="O44" s="83">
        <v>1668</v>
      </c>
      <c r="P44" s="114"/>
    </row>
    <row r="45" spans="1:16" ht="15" outlineLevel="1">
      <c r="A45" s="14">
        <f t="shared" si="8"/>
        <v>32</v>
      </c>
      <c r="B45" s="21" t="s">
        <v>258</v>
      </c>
      <c r="C45" s="51">
        <v>4500</v>
      </c>
      <c r="D45" s="51">
        <v>0</v>
      </c>
      <c r="E45" s="51">
        <v>4500</v>
      </c>
      <c r="F45" s="51">
        <v>0</v>
      </c>
      <c r="G45" s="51">
        <f t="shared" si="9"/>
        <v>0</v>
      </c>
      <c r="H45" s="51">
        <v>0</v>
      </c>
      <c r="I45" s="51">
        <v>0</v>
      </c>
      <c r="J45" s="51">
        <v>0</v>
      </c>
      <c r="K45" s="114"/>
      <c r="L45" s="51">
        <f t="shared" si="7"/>
        <v>0</v>
      </c>
      <c r="M45" s="51">
        <v>0</v>
      </c>
      <c r="N45" s="51">
        <v>0</v>
      </c>
      <c r="O45" s="51">
        <v>0</v>
      </c>
      <c r="P45" s="114"/>
    </row>
    <row r="46" spans="1:16" ht="15" outlineLevel="1">
      <c r="A46" s="14">
        <f t="shared" si="8"/>
        <v>33</v>
      </c>
      <c r="B46" s="20" t="s">
        <v>259</v>
      </c>
      <c r="C46" s="51">
        <v>0</v>
      </c>
      <c r="D46" s="51">
        <v>0</v>
      </c>
      <c r="E46" s="51">
        <v>0</v>
      </c>
      <c r="F46" s="51">
        <v>0</v>
      </c>
      <c r="G46" s="51">
        <f t="shared" si="9"/>
        <v>0</v>
      </c>
      <c r="H46" s="51">
        <v>0</v>
      </c>
      <c r="I46" s="51">
        <v>0</v>
      </c>
      <c r="J46" s="51">
        <v>0</v>
      </c>
      <c r="K46" s="114"/>
      <c r="L46" s="51">
        <f t="shared" si="7"/>
        <v>0</v>
      </c>
      <c r="M46" s="51">
        <v>0</v>
      </c>
      <c r="N46" s="51">
        <v>0</v>
      </c>
      <c r="O46" s="51">
        <v>0</v>
      </c>
      <c r="P46" s="114"/>
    </row>
    <row r="47" spans="1:16" ht="15" outlineLevel="1">
      <c r="A47" s="14">
        <f t="shared" si="8"/>
        <v>34</v>
      </c>
      <c r="B47" s="20" t="s">
        <v>260</v>
      </c>
      <c r="C47" s="51">
        <v>4500</v>
      </c>
      <c r="D47" s="51">
        <v>0</v>
      </c>
      <c r="E47" s="51">
        <v>4500</v>
      </c>
      <c r="F47" s="51">
        <v>0</v>
      </c>
      <c r="G47" s="51">
        <f t="shared" si="9"/>
        <v>3914</v>
      </c>
      <c r="H47" s="51">
        <v>330</v>
      </c>
      <c r="I47" s="51">
        <v>284</v>
      </c>
      <c r="J47" s="51">
        <v>3300</v>
      </c>
      <c r="K47" s="114"/>
      <c r="L47" s="51">
        <f t="shared" si="7"/>
        <v>0</v>
      </c>
      <c r="M47" s="51">
        <v>0</v>
      </c>
      <c r="N47" s="51">
        <v>0</v>
      </c>
      <c r="O47" s="51">
        <v>0</v>
      </c>
      <c r="P47" s="114"/>
    </row>
    <row r="48" spans="1:16" ht="19.5" outlineLevel="1" thickBot="1">
      <c r="A48" s="14">
        <f t="shared" si="8"/>
        <v>35</v>
      </c>
      <c r="B48" s="20" t="s">
        <v>429</v>
      </c>
      <c r="C48" s="51">
        <v>0</v>
      </c>
      <c r="D48" s="51">
        <v>4000</v>
      </c>
      <c r="E48" s="51">
        <v>0</v>
      </c>
      <c r="F48" s="51">
        <v>4000</v>
      </c>
      <c r="G48" s="51">
        <f t="shared" si="9"/>
        <v>0</v>
      </c>
      <c r="H48" s="51">
        <v>0</v>
      </c>
      <c r="I48" s="51">
        <v>0</v>
      </c>
      <c r="J48" s="51">
        <v>0</v>
      </c>
      <c r="K48" s="115"/>
      <c r="L48" s="51">
        <f>+M48+N48+O48</f>
        <v>3884.8</v>
      </c>
      <c r="M48" s="51">
        <v>340</v>
      </c>
      <c r="N48" s="51">
        <v>244.8</v>
      </c>
      <c r="O48" s="51">
        <v>3300</v>
      </c>
      <c r="P48" s="115"/>
    </row>
    <row r="49" spans="1:16" ht="15">
      <c r="A49" s="17">
        <v>3</v>
      </c>
      <c r="B49" s="18" t="s">
        <v>404</v>
      </c>
      <c r="C49" s="70">
        <f>SUM(C50:C63)</f>
        <v>171000</v>
      </c>
      <c r="D49" s="70">
        <f aca="true" t="shared" si="10" ref="D49:L49">SUM(D50:D63)</f>
        <v>40000</v>
      </c>
      <c r="E49" s="70">
        <f t="shared" si="10"/>
        <v>171000</v>
      </c>
      <c r="F49" s="70">
        <f t="shared" si="10"/>
        <v>40000</v>
      </c>
      <c r="G49" s="70">
        <f t="shared" si="10"/>
        <v>50882.8</v>
      </c>
      <c r="H49" s="70">
        <f t="shared" si="10"/>
        <v>7875</v>
      </c>
      <c r="I49" s="70">
        <f t="shared" si="10"/>
        <v>20029.8</v>
      </c>
      <c r="J49" s="70">
        <f t="shared" si="10"/>
        <v>22978</v>
      </c>
      <c r="K49" s="70">
        <f t="shared" si="10"/>
        <v>0</v>
      </c>
      <c r="L49" s="70">
        <f t="shared" si="10"/>
        <v>0</v>
      </c>
      <c r="M49" s="70">
        <f>SUM(M50:M63)</f>
        <v>0</v>
      </c>
      <c r="N49" s="70">
        <f>SUM(N50:N63)</f>
        <v>0</v>
      </c>
      <c r="O49" s="70">
        <f>SUM(O50:O63)</f>
        <v>0</v>
      </c>
      <c r="P49" s="26">
        <f aca="true" t="shared" si="11" ref="P49">SUM(P50:P63)</f>
        <v>0</v>
      </c>
    </row>
    <row r="50" spans="1:16" ht="18.75" customHeight="1" outlineLevel="1">
      <c r="A50" s="14">
        <f>+A48+1</f>
        <v>36</v>
      </c>
      <c r="B50" s="15" t="s">
        <v>434</v>
      </c>
      <c r="C50" s="80">
        <v>61000</v>
      </c>
      <c r="D50" s="80">
        <v>40000</v>
      </c>
      <c r="E50" s="80">
        <v>61000</v>
      </c>
      <c r="F50" s="80">
        <v>40000</v>
      </c>
      <c r="G50" s="51">
        <f>H50+I50+J50</f>
        <v>39567.4</v>
      </c>
      <c r="H50" s="51">
        <v>4454</v>
      </c>
      <c r="I50" s="51">
        <v>15291.4</v>
      </c>
      <c r="J50" s="51">
        <v>19822</v>
      </c>
      <c r="K50" s="126" t="s">
        <v>734</v>
      </c>
      <c r="L50" s="80">
        <v>0</v>
      </c>
      <c r="M50" s="80">
        <v>0</v>
      </c>
      <c r="N50" s="80">
        <v>0</v>
      </c>
      <c r="O50" s="80">
        <v>0</v>
      </c>
      <c r="P50" s="126" t="s">
        <v>734</v>
      </c>
    </row>
    <row r="51" spans="1:16" ht="15" outlineLevel="1">
      <c r="A51" s="14">
        <f aca="true" t="shared" si="12" ref="A51:A63">+A50+1</f>
        <v>37</v>
      </c>
      <c r="B51" s="16" t="s">
        <v>432</v>
      </c>
      <c r="C51" s="50">
        <v>7000</v>
      </c>
      <c r="D51" s="80"/>
      <c r="E51" s="50">
        <v>7000</v>
      </c>
      <c r="F51" s="80"/>
      <c r="G51" s="51">
        <f aca="true" t="shared" si="13" ref="G51:G63">H51+I51+J51</f>
        <v>1940</v>
      </c>
      <c r="H51" s="83">
        <v>400</v>
      </c>
      <c r="I51" s="51">
        <v>1540</v>
      </c>
      <c r="J51" s="83"/>
      <c r="K51" s="127"/>
      <c r="L51" s="80">
        <v>0</v>
      </c>
      <c r="M51" s="80">
        <v>0</v>
      </c>
      <c r="N51" s="80">
        <v>0</v>
      </c>
      <c r="O51" s="80">
        <v>0</v>
      </c>
      <c r="P51" s="127"/>
    </row>
    <row r="52" spans="1:16" ht="15" outlineLevel="1">
      <c r="A52" s="14">
        <f t="shared" si="12"/>
        <v>38</v>
      </c>
      <c r="B52" s="16" t="s">
        <v>261</v>
      </c>
      <c r="C52" s="50">
        <v>9000</v>
      </c>
      <c r="D52" s="80"/>
      <c r="E52" s="50">
        <v>9000</v>
      </c>
      <c r="F52" s="80"/>
      <c r="G52" s="51">
        <f t="shared" si="13"/>
        <v>4500</v>
      </c>
      <c r="H52" s="83">
        <v>1491</v>
      </c>
      <c r="I52" s="83">
        <v>1173</v>
      </c>
      <c r="J52" s="83">
        <v>1836</v>
      </c>
      <c r="K52" s="127"/>
      <c r="L52" s="80">
        <v>0</v>
      </c>
      <c r="M52" s="80">
        <v>0</v>
      </c>
      <c r="N52" s="80">
        <v>0</v>
      </c>
      <c r="O52" s="80">
        <v>0</v>
      </c>
      <c r="P52" s="127"/>
    </row>
    <row r="53" spans="1:16" ht="15" outlineLevel="1">
      <c r="A53" s="14">
        <f t="shared" si="12"/>
        <v>39</v>
      </c>
      <c r="B53" s="16" t="s">
        <v>262</v>
      </c>
      <c r="C53" s="50">
        <v>12000</v>
      </c>
      <c r="D53" s="80"/>
      <c r="E53" s="50">
        <v>12000</v>
      </c>
      <c r="F53" s="80"/>
      <c r="G53" s="51">
        <f t="shared" si="13"/>
        <v>0</v>
      </c>
      <c r="H53" s="83"/>
      <c r="I53" s="83"/>
      <c r="J53" s="83"/>
      <c r="K53" s="127"/>
      <c r="L53" s="80">
        <v>0</v>
      </c>
      <c r="M53" s="80">
        <v>0</v>
      </c>
      <c r="N53" s="80">
        <v>0</v>
      </c>
      <c r="O53" s="80">
        <v>0</v>
      </c>
      <c r="P53" s="127"/>
    </row>
    <row r="54" spans="1:16" ht="15" outlineLevel="1">
      <c r="A54" s="14">
        <f t="shared" si="12"/>
        <v>40</v>
      </c>
      <c r="B54" s="16" t="s">
        <v>263</v>
      </c>
      <c r="C54" s="50">
        <v>9000</v>
      </c>
      <c r="D54" s="80"/>
      <c r="E54" s="50">
        <v>9000</v>
      </c>
      <c r="F54" s="80"/>
      <c r="G54" s="51">
        <f t="shared" si="13"/>
        <v>0</v>
      </c>
      <c r="H54" s="71"/>
      <c r="I54" s="83"/>
      <c r="J54" s="83"/>
      <c r="K54" s="127"/>
      <c r="L54" s="80">
        <v>0</v>
      </c>
      <c r="M54" s="80">
        <v>0</v>
      </c>
      <c r="N54" s="80">
        <v>0</v>
      </c>
      <c r="O54" s="80">
        <v>0</v>
      </c>
      <c r="P54" s="127"/>
    </row>
    <row r="55" spans="1:16" ht="15" outlineLevel="1">
      <c r="A55" s="14">
        <f t="shared" si="12"/>
        <v>41</v>
      </c>
      <c r="B55" s="16" t="s">
        <v>264</v>
      </c>
      <c r="C55" s="50">
        <v>8000</v>
      </c>
      <c r="D55" s="80"/>
      <c r="E55" s="50">
        <v>8000</v>
      </c>
      <c r="F55" s="80"/>
      <c r="G55" s="51">
        <f t="shared" si="13"/>
        <v>0</v>
      </c>
      <c r="H55" s="51"/>
      <c r="I55" s="51"/>
      <c r="J55" s="83"/>
      <c r="K55" s="127"/>
      <c r="L55" s="80">
        <v>0</v>
      </c>
      <c r="M55" s="80">
        <v>0</v>
      </c>
      <c r="N55" s="80">
        <v>0</v>
      </c>
      <c r="O55" s="80">
        <v>0</v>
      </c>
      <c r="P55" s="127"/>
    </row>
    <row r="56" spans="1:16" ht="15" outlineLevel="1">
      <c r="A56" s="14">
        <f t="shared" si="12"/>
        <v>42</v>
      </c>
      <c r="B56" s="16" t="s">
        <v>265</v>
      </c>
      <c r="C56" s="50">
        <v>7000</v>
      </c>
      <c r="D56" s="80"/>
      <c r="E56" s="50">
        <v>7000</v>
      </c>
      <c r="F56" s="80"/>
      <c r="G56" s="51">
        <f t="shared" si="13"/>
        <v>0</v>
      </c>
      <c r="H56" s="51"/>
      <c r="I56" s="51"/>
      <c r="J56" s="51"/>
      <c r="K56" s="127"/>
      <c r="L56" s="80">
        <v>0</v>
      </c>
      <c r="M56" s="80">
        <v>0</v>
      </c>
      <c r="N56" s="80">
        <v>0</v>
      </c>
      <c r="O56" s="80">
        <v>0</v>
      </c>
      <c r="P56" s="127"/>
    </row>
    <row r="57" spans="1:16" ht="15" outlineLevel="1">
      <c r="A57" s="14">
        <f t="shared" si="12"/>
        <v>43</v>
      </c>
      <c r="B57" s="16" t="s">
        <v>266</v>
      </c>
      <c r="C57" s="50">
        <v>7000</v>
      </c>
      <c r="D57" s="80"/>
      <c r="E57" s="50">
        <v>7000</v>
      </c>
      <c r="F57" s="80"/>
      <c r="G57" s="51">
        <f t="shared" si="13"/>
        <v>0</v>
      </c>
      <c r="H57" s="51"/>
      <c r="I57" s="51"/>
      <c r="J57" s="51"/>
      <c r="K57" s="127"/>
      <c r="L57" s="80">
        <v>0</v>
      </c>
      <c r="M57" s="80">
        <v>0</v>
      </c>
      <c r="N57" s="80">
        <v>0</v>
      </c>
      <c r="O57" s="80">
        <v>0</v>
      </c>
      <c r="P57" s="127"/>
    </row>
    <row r="58" spans="1:16" ht="15" outlineLevel="1">
      <c r="A58" s="14">
        <f t="shared" si="12"/>
        <v>44</v>
      </c>
      <c r="B58" s="16" t="s">
        <v>267</v>
      </c>
      <c r="C58" s="50">
        <v>7000</v>
      </c>
      <c r="D58" s="80"/>
      <c r="E58" s="50">
        <v>7000</v>
      </c>
      <c r="F58" s="80"/>
      <c r="G58" s="51">
        <f t="shared" si="13"/>
        <v>0</v>
      </c>
      <c r="H58" s="51"/>
      <c r="I58" s="51"/>
      <c r="J58" s="51"/>
      <c r="K58" s="127"/>
      <c r="L58" s="80">
        <v>0</v>
      </c>
      <c r="M58" s="80">
        <v>0</v>
      </c>
      <c r="N58" s="80">
        <v>0</v>
      </c>
      <c r="O58" s="80">
        <v>0</v>
      </c>
      <c r="P58" s="127"/>
    </row>
    <row r="59" spans="1:16" ht="15" outlineLevel="1">
      <c r="A59" s="14">
        <f t="shared" si="12"/>
        <v>45</v>
      </c>
      <c r="B59" s="16" t="s">
        <v>268</v>
      </c>
      <c r="C59" s="50">
        <v>7000</v>
      </c>
      <c r="D59" s="80"/>
      <c r="E59" s="50">
        <v>7000</v>
      </c>
      <c r="F59" s="80"/>
      <c r="G59" s="51">
        <f t="shared" si="13"/>
        <v>0</v>
      </c>
      <c r="H59" s="83"/>
      <c r="I59" s="83"/>
      <c r="J59" s="83"/>
      <c r="K59" s="127"/>
      <c r="L59" s="80">
        <v>0</v>
      </c>
      <c r="M59" s="80">
        <v>0</v>
      </c>
      <c r="N59" s="80">
        <v>0</v>
      </c>
      <c r="O59" s="80">
        <v>0</v>
      </c>
      <c r="P59" s="127"/>
    </row>
    <row r="60" spans="1:16" ht="15" outlineLevel="1">
      <c r="A60" s="14">
        <f t="shared" si="12"/>
        <v>46</v>
      </c>
      <c r="B60" s="16" t="s">
        <v>269</v>
      </c>
      <c r="C60" s="50">
        <v>10000</v>
      </c>
      <c r="D60" s="80"/>
      <c r="E60" s="50">
        <v>10000</v>
      </c>
      <c r="F60" s="80"/>
      <c r="G60" s="51">
        <f t="shared" si="13"/>
        <v>2267.8</v>
      </c>
      <c r="H60" s="51">
        <v>544</v>
      </c>
      <c r="I60" s="51">
        <v>1003.8</v>
      </c>
      <c r="J60" s="51">
        <v>720</v>
      </c>
      <c r="K60" s="127"/>
      <c r="L60" s="80">
        <v>0</v>
      </c>
      <c r="M60" s="80">
        <v>0</v>
      </c>
      <c r="N60" s="80">
        <v>0</v>
      </c>
      <c r="O60" s="80">
        <v>0</v>
      </c>
      <c r="P60" s="127"/>
    </row>
    <row r="61" spans="1:16" ht="15" outlineLevel="1">
      <c r="A61" s="14">
        <f t="shared" si="12"/>
        <v>47</v>
      </c>
      <c r="B61" s="16" t="s">
        <v>270</v>
      </c>
      <c r="C61" s="50">
        <v>10000</v>
      </c>
      <c r="D61" s="80"/>
      <c r="E61" s="50">
        <v>10000</v>
      </c>
      <c r="F61" s="80"/>
      <c r="G61" s="51">
        <f t="shared" si="13"/>
        <v>0</v>
      </c>
      <c r="H61" s="83"/>
      <c r="I61" s="83"/>
      <c r="J61" s="83"/>
      <c r="K61" s="127"/>
      <c r="L61" s="80">
        <v>0</v>
      </c>
      <c r="M61" s="80">
        <v>0</v>
      </c>
      <c r="N61" s="80">
        <v>0</v>
      </c>
      <c r="O61" s="80">
        <v>0</v>
      </c>
      <c r="P61" s="127"/>
    </row>
    <row r="62" spans="1:16" ht="15" outlineLevel="1">
      <c r="A62" s="14">
        <f t="shared" si="12"/>
        <v>48</v>
      </c>
      <c r="B62" s="16" t="s">
        <v>271</v>
      </c>
      <c r="C62" s="50">
        <v>10000</v>
      </c>
      <c r="D62" s="80"/>
      <c r="E62" s="50">
        <v>10000</v>
      </c>
      <c r="F62" s="80"/>
      <c r="G62" s="51">
        <f t="shared" si="13"/>
        <v>1791.6</v>
      </c>
      <c r="H62" s="83">
        <v>578</v>
      </c>
      <c r="I62" s="83">
        <v>613.6</v>
      </c>
      <c r="J62" s="83">
        <v>600</v>
      </c>
      <c r="K62" s="127"/>
      <c r="L62" s="80">
        <v>0</v>
      </c>
      <c r="M62" s="80">
        <v>0</v>
      </c>
      <c r="N62" s="80">
        <v>0</v>
      </c>
      <c r="O62" s="80">
        <v>0</v>
      </c>
      <c r="P62" s="127"/>
    </row>
    <row r="63" spans="1:16" ht="15" outlineLevel="1">
      <c r="A63" s="14">
        <f t="shared" si="12"/>
        <v>49</v>
      </c>
      <c r="B63" s="16" t="s">
        <v>272</v>
      </c>
      <c r="C63" s="50">
        <v>7000</v>
      </c>
      <c r="D63" s="80"/>
      <c r="E63" s="50">
        <v>7000</v>
      </c>
      <c r="F63" s="80"/>
      <c r="G63" s="51">
        <f t="shared" si="13"/>
        <v>816</v>
      </c>
      <c r="H63" s="83">
        <v>408</v>
      </c>
      <c r="I63" s="83">
        <v>408</v>
      </c>
      <c r="J63" s="83"/>
      <c r="K63" s="128"/>
      <c r="L63" s="80">
        <v>0</v>
      </c>
      <c r="M63" s="80">
        <v>0</v>
      </c>
      <c r="N63" s="80">
        <v>0</v>
      </c>
      <c r="O63" s="80">
        <v>0</v>
      </c>
      <c r="P63" s="128"/>
    </row>
    <row r="64" spans="1:16" ht="15">
      <c r="A64" s="17">
        <v>4</v>
      </c>
      <c r="B64" s="18" t="s">
        <v>405</v>
      </c>
      <c r="C64" s="5">
        <f>SUM(C65:C78)</f>
        <v>88500</v>
      </c>
      <c r="D64" s="5">
        <f aca="true" t="shared" si="14" ref="D64:O64">SUM(D65:D78)</f>
        <v>0</v>
      </c>
      <c r="E64" s="5">
        <f t="shared" si="14"/>
        <v>88500</v>
      </c>
      <c r="F64" s="62">
        <f t="shared" si="14"/>
        <v>0</v>
      </c>
      <c r="G64" s="62">
        <f t="shared" si="14"/>
        <v>12301</v>
      </c>
      <c r="H64" s="62">
        <f t="shared" si="14"/>
        <v>3525</v>
      </c>
      <c r="I64" s="5">
        <f t="shared" si="14"/>
        <v>736</v>
      </c>
      <c r="J64" s="5">
        <f t="shared" si="14"/>
        <v>8040</v>
      </c>
      <c r="K64" s="5">
        <f t="shared" si="14"/>
        <v>0</v>
      </c>
      <c r="L64" s="5">
        <f t="shared" si="14"/>
        <v>0</v>
      </c>
      <c r="M64" s="5">
        <f t="shared" si="14"/>
        <v>0</v>
      </c>
      <c r="N64" s="5">
        <f t="shared" si="14"/>
        <v>0</v>
      </c>
      <c r="O64" s="5">
        <f t="shared" si="14"/>
        <v>0</v>
      </c>
      <c r="P64" s="5">
        <f aca="true" t="shared" si="15" ref="P64">SUM(P65:P78)</f>
        <v>0</v>
      </c>
    </row>
    <row r="65" spans="1:16" ht="18.75" customHeight="1" outlineLevel="1">
      <c r="A65" s="14">
        <f>+A63+1</f>
        <v>50</v>
      </c>
      <c r="B65" s="15" t="s">
        <v>433</v>
      </c>
      <c r="C65" s="77">
        <v>30000</v>
      </c>
      <c r="D65" s="77">
        <v>0</v>
      </c>
      <c r="E65" s="77">
        <v>30000</v>
      </c>
      <c r="F65" s="77">
        <v>0</v>
      </c>
      <c r="G65" s="80">
        <f>+H65+I65+J65</f>
        <v>10610</v>
      </c>
      <c r="H65" s="77">
        <v>2250</v>
      </c>
      <c r="I65" s="77">
        <v>320</v>
      </c>
      <c r="J65" s="77">
        <v>8040</v>
      </c>
      <c r="K65" s="126" t="s">
        <v>734</v>
      </c>
      <c r="L65" s="77">
        <v>0</v>
      </c>
      <c r="M65" s="77">
        <v>0</v>
      </c>
      <c r="N65" s="77">
        <v>0</v>
      </c>
      <c r="O65" s="77">
        <v>0</v>
      </c>
      <c r="P65" s="126" t="s">
        <v>734</v>
      </c>
    </row>
    <row r="66" spans="1:16" ht="15" outlineLevel="1">
      <c r="A66" s="14">
        <f>+A65+1</f>
        <v>51</v>
      </c>
      <c r="B66" s="16" t="s">
        <v>283</v>
      </c>
      <c r="C66" s="77">
        <v>4500</v>
      </c>
      <c r="D66" s="77">
        <v>0</v>
      </c>
      <c r="E66" s="77">
        <v>4500</v>
      </c>
      <c r="F66" s="77">
        <v>0</v>
      </c>
      <c r="G66" s="80">
        <v>0</v>
      </c>
      <c r="H66" s="77">
        <v>0</v>
      </c>
      <c r="I66" s="77">
        <v>0</v>
      </c>
      <c r="J66" s="77">
        <v>0</v>
      </c>
      <c r="K66" s="127"/>
      <c r="L66" s="77">
        <v>0</v>
      </c>
      <c r="M66" s="77">
        <v>0</v>
      </c>
      <c r="N66" s="77">
        <v>0</v>
      </c>
      <c r="O66" s="77">
        <v>0</v>
      </c>
      <c r="P66" s="127"/>
    </row>
    <row r="67" spans="1:16" ht="15" outlineLevel="1">
      <c r="A67" s="14">
        <f aca="true" t="shared" si="16" ref="A67:A78">+A66+1</f>
        <v>52</v>
      </c>
      <c r="B67" s="16" t="s">
        <v>435</v>
      </c>
      <c r="C67" s="77">
        <v>4500</v>
      </c>
      <c r="D67" s="77">
        <v>0</v>
      </c>
      <c r="E67" s="77">
        <v>4500</v>
      </c>
      <c r="F67" s="77">
        <v>0</v>
      </c>
      <c r="G67" s="80">
        <v>0</v>
      </c>
      <c r="H67" s="77">
        <v>0</v>
      </c>
      <c r="I67" s="77">
        <v>0</v>
      </c>
      <c r="J67" s="77">
        <v>0</v>
      </c>
      <c r="K67" s="127"/>
      <c r="L67" s="77">
        <v>0</v>
      </c>
      <c r="M67" s="77">
        <v>0</v>
      </c>
      <c r="N67" s="77">
        <v>0</v>
      </c>
      <c r="O67" s="77">
        <v>0</v>
      </c>
      <c r="P67" s="127"/>
    </row>
    <row r="68" spans="1:16" ht="15" outlineLevel="1">
      <c r="A68" s="14">
        <f t="shared" si="16"/>
        <v>53</v>
      </c>
      <c r="B68" s="16" t="s">
        <v>275</v>
      </c>
      <c r="C68" s="77">
        <v>4500</v>
      </c>
      <c r="D68" s="77">
        <v>0</v>
      </c>
      <c r="E68" s="77">
        <v>4500</v>
      </c>
      <c r="F68" s="77">
        <v>0</v>
      </c>
      <c r="G68" s="80">
        <v>0</v>
      </c>
      <c r="H68" s="77">
        <v>0</v>
      </c>
      <c r="I68" s="77">
        <v>0</v>
      </c>
      <c r="J68" s="77">
        <v>0</v>
      </c>
      <c r="K68" s="127"/>
      <c r="L68" s="77">
        <v>0</v>
      </c>
      <c r="M68" s="77">
        <v>0</v>
      </c>
      <c r="N68" s="77">
        <v>0</v>
      </c>
      <c r="O68" s="77">
        <v>0</v>
      </c>
      <c r="P68" s="127"/>
    </row>
    <row r="69" spans="1:16" ht="15" outlineLevel="1">
      <c r="A69" s="14">
        <f t="shared" si="16"/>
        <v>54</v>
      </c>
      <c r="B69" s="16" t="s">
        <v>278</v>
      </c>
      <c r="C69" s="77">
        <v>4500</v>
      </c>
      <c r="D69" s="77">
        <v>0</v>
      </c>
      <c r="E69" s="77">
        <v>4500</v>
      </c>
      <c r="F69" s="77">
        <v>0</v>
      </c>
      <c r="G69" s="80">
        <v>0</v>
      </c>
      <c r="H69" s="77">
        <v>0</v>
      </c>
      <c r="I69" s="77">
        <v>0</v>
      </c>
      <c r="J69" s="77">
        <v>0</v>
      </c>
      <c r="K69" s="127"/>
      <c r="L69" s="77">
        <v>0</v>
      </c>
      <c r="M69" s="77">
        <v>0</v>
      </c>
      <c r="N69" s="77">
        <v>0</v>
      </c>
      <c r="O69" s="77">
        <v>0</v>
      </c>
      <c r="P69" s="127"/>
    </row>
    <row r="70" spans="1:16" ht="15" outlineLevel="1">
      <c r="A70" s="14">
        <f t="shared" si="16"/>
        <v>55</v>
      </c>
      <c r="B70" s="16" t="s">
        <v>282</v>
      </c>
      <c r="C70" s="77">
        <v>4500</v>
      </c>
      <c r="D70" s="77">
        <v>0</v>
      </c>
      <c r="E70" s="77">
        <v>4500</v>
      </c>
      <c r="F70" s="77">
        <v>0</v>
      </c>
      <c r="G70" s="80">
        <f>+H70+I70+J70</f>
        <v>1691</v>
      </c>
      <c r="H70" s="77">
        <v>1275</v>
      </c>
      <c r="I70" s="77">
        <v>416</v>
      </c>
      <c r="J70" s="77">
        <v>0</v>
      </c>
      <c r="K70" s="127"/>
      <c r="L70" s="77">
        <v>0</v>
      </c>
      <c r="M70" s="77">
        <v>0</v>
      </c>
      <c r="N70" s="77">
        <v>0</v>
      </c>
      <c r="O70" s="77">
        <v>0</v>
      </c>
      <c r="P70" s="127"/>
    </row>
    <row r="71" spans="1:16" ht="15" outlineLevel="1">
      <c r="A71" s="14">
        <f t="shared" si="16"/>
        <v>56</v>
      </c>
      <c r="B71" s="16" t="s">
        <v>273</v>
      </c>
      <c r="C71" s="77">
        <v>4500</v>
      </c>
      <c r="D71" s="77">
        <v>0</v>
      </c>
      <c r="E71" s="77">
        <v>4500</v>
      </c>
      <c r="F71" s="77">
        <v>0</v>
      </c>
      <c r="G71" s="80">
        <v>0</v>
      </c>
      <c r="H71" s="77">
        <v>0</v>
      </c>
      <c r="I71" s="77">
        <v>0</v>
      </c>
      <c r="J71" s="77">
        <v>0</v>
      </c>
      <c r="K71" s="127"/>
      <c r="L71" s="77">
        <v>0</v>
      </c>
      <c r="M71" s="77">
        <v>0</v>
      </c>
      <c r="N71" s="77">
        <v>0</v>
      </c>
      <c r="O71" s="77">
        <v>0</v>
      </c>
      <c r="P71" s="127"/>
    </row>
    <row r="72" spans="1:16" ht="15" outlineLevel="1">
      <c r="A72" s="14">
        <f t="shared" si="16"/>
        <v>57</v>
      </c>
      <c r="B72" s="16" t="s">
        <v>274</v>
      </c>
      <c r="C72" s="77">
        <v>4500</v>
      </c>
      <c r="D72" s="77">
        <v>0</v>
      </c>
      <c r="E72" s="77">
        <v>4500</v>
      </c>
      <c r="F72" s="77">
        <v>0</v>
      </c>
      <c r="G72" s="80">
        <v>0</v>
      </c>
      <c r="H72" s="77">
        <v>0</v>
      </c>
      <c r="I72" s="77">
        <v>0</v>
      </c>
      <c r="J72" s="77">
        <v>0</v>
      </c>
      <c r="K72" s="127"/>
      <c r="L72" s="77">
        <v>0</v>
      </c>
      <c r="M72" s="77">
        <v>0</v>
      </c>
      <c r="N72" s="77">
        <v>0</v>
      </c>
      <c r="O72" s="77">
        <v>0</v>
      </c>
      <c r="P72" s="127"/>
    </row>
    <row r="73" spans="1:16" ht="15" outlineLevel="1">
      <c r="A73" s="14">
        <f t="shared" si="16"/>
        <v>58</v>
      </c>
      <c r="B73" s="16" t="s">
        <v>276</v>
      </c>
      <c r="C73" s="77">
        <v>4500</v>
      </c>
      <c r="D73" s="77">
        <v>0</v>
      </c>
      <c r="E73" s="77">
        <v>4500</v>
      </c>
      <c r="F73" s="77">
        <v>0</v>
      </c>
      <c r="G73" s="80">
        <v>0</v>
      </c>
      <c r="H73" s="77">
        <v>0</v>
      </c>
      <c r="I73" s="77">
        <v>0</v>
      </c>
      <c r="J73" s="77">
        <v>0</v>
      </c>
      <c r="K73" s="127"/>
      <c r="L73" s="77">
        <v>0</v>
      </c>
      <c r="M73" s="77">
        <v>0</v>
      </c>
      <c r="N73" s="77">
        <v>0</v>
      </c>
      <c r="O73" s="77">
        <v>0</v>
      </c>
      <c r="P73" s="127"/>
    </row>
    <row r="74" spans="1:16" ht="15" outlineLevel="1">
      <c r="A74" s="14">
        <f t="shared" si="16"/>
        <v>59</v>
      </c>
      <c r="B74" s="16" t="s">
        <v>277</v>
      </c>
      <c r="C74" s="77">
        <v>4500</v>
      </c>
      <c r="D74" s="77">
        <v>0</v>
      </c>
      <c r="E74" s="77">
        <v>4500</v>
      </c>
      <c r="F74" s="77">
        <v>0</v>
      </c>
      <c r="G74" s="80">
        <v>0</v>
      </c>
      <c r="H74" s="77">
        <v>0</v>
      </c>
      <c r="I74" s="77">
        <v>0</v>
      </c>
      <c r="J74" s="77">
        <v>0</v>
      </c>
      <c r="K74" s="127"/>
      <c r="L74" s="77">
        <v>0</v>
      </c>
      <c r="M74" s="77">
        <v>0</v>
      </c>
      <c r="N74" s="77">
        <v>0</v>
      </c>
      <c r="O74" s="77">
        <v>0</v>
      </c>
      <c r="P74" s="127"/>
    </row>
    <row r="75" spans="1:16" ht="15" outlineLevel="1">
      <c r="A75" s="14">
        <f t="shared" si="16"/>
        <v>60</v>
      </c>
      <c r="B75" s="16" t="s">
        <v>279</v>
      </c>
      <c r="C75" s="77">
        <v>4500</v>
      </c>
      <c r="D75" s="77">
        <v>0</v>
      </c>
      <c r="E75" s="77">
        <v>4500</v>
      </c>
      <c r="F75" s="77">
        <v>0</v>
      </c>
      <c r="G75" s="80">
        <v>0</v>
      </c>
      <c r="H75" s="77">
        <v>0</v>
      </c>
      <c r="I75" s="77">
        <v>0</v>
      </c>
      <c r="J75" s="77">
        <v>0</v>
      </c>
      <c r="K75" s="127"/>
      <c r="L75" s="77">
        <v>0</v>
      </c>
      <c r="M75" s="77">
        <v>0</v>
      </c>
      <c r="N75" s="77">
        <v>0</v>
      </c>
      <c r="O75" s="77">
        <v>0</v>
      </c>
      <c r="P75" s="127"/>
    </row>
    <row r="76" spans="1:16" ht="15" outlineLevel="1">
      <c r="A76" s="14">
        <f t="shared" si="16"/>
        <v>61</v>
      </c>
      <c r="B76" s="16" t="s">
        <v>281</v>
      </c>
      <c r="C76" s="77">
        <v>4500</v>
      </c>
      <c r="D76" s="77">
        <v>0</v>
      </c>
      <c r="E76" s="77">
        <v>4500</v>
      </c>
      <c r="F76" s="77">
        <v>0</v>
      </c>
      <c r="G76" s="80">
        <v>0</v>
      </c>
      <c r="H76" s="77">
        <v>0</v>
      </c>
      <c r="I76" s="77">
        <v>0</v>
      </c>
      <c r="J76" s="77">
        <v>0</v>
      </c>
      <c r="K76" s="127"/>
      <c r="L76" s="77">
        <v>0</v>
      </c>
      <c r="M76" s="77">
        <v>0</v>
      </c>
      <c r="N76" s="77">
        <v>0</v>
      </c>
      <c r="O76" s="77">
        <v>0</v>
      </c>
      <c r="P76" s="127"/>
    </row>
    <row r="77" spans="1:16" ht="15" outlineLevel="1">
      <c r="A77" s="14">
        <f t="shared" si="16"/>
        <v>62</v>
      </c>
      <c r="B77" s="16" t="s">
        <v>280</v>
      </c>
      <c r="C77" s="77">
        <v>4500</v>
      </c>
      <c r="D77" s="77">
        <v>0</v>
      </c>
      <c r="E77" s="77">
        <v>4500</v>
      </c>
      <c r="F77" s="77">
        <v>0</v>
      </c>
      <c r="G77" s="80">
        <v>0</v>
      </c>
      <c r="H77" s="77">
        <v>0</v>
      </c>
      <c r="I77" s="77">
        <v>0</v>
      </c>
      <c r="J77" s="77">
        <v>0</v>
      </c>
      <c r="K77" s="127"/>
      <c r="L77" s="77">
        <v>0</v>
      </c>
      <c r="M77" s="77">
        <v>0</v>
      </c>
      <c r="N77" s="77">
        <v>0</v>
      </c>
      <c r="O77" s="77">
        <v>0</v>
      </c>
      <c r="P77" s="127"/>
    </row>
    <row r="78" spans="1:16" ht="15" outlineLevel="1">
      <c r="A78" s="14">
        <f t="shared" si="16"/>
        <v>63</v>
      </c>
      <c r="B78" s="16" t="s">
        <v>284</v>
      </c>
      <c r="C78" s="77">
        <v>4500</v>
      </c>
      <c r="D78" s="77">
        <v>0</v>
      </c>
      <c r="E78" s="77">
        <v>4500</v>
      </c>
      <c r="F78" s="77">
        <v>0</v>
      </c>
      <c r="G78" s="80">
        <v>0</v>
      </c>
      <c r="H78" s="77">
        <v>0</v>
      </c>
      <c r="I78" s="77">
        <v>0</v>
      </c>
      <c r="J78" s="77">
        <v>0</v>
      </c>
      <c r="K78" s="128"/>
      <c r="L78" s="77">
        <v>0</v>
      </c>
      <c r="M78" s="77">
        <v>0</v>
      </c>
      <c r="N78" s="77">
        <v>0</v>
      </c>
      <c r="O78" s="77">
        <v>0</v>
      </c>
      <c r="P78" s="128"/>
    </row>
    <row r="79" spans="1:16" ht="15">
      <c r="A79" s="17">
        <v>5</v>
      </c>
      <c r="B79" s="18" t="s">
        <v>406</v>
      </c>
      <c r="C79" s="5">
        <f>SUM(C80:C95)</f>
        <v>50000</v>
      </c>
      <c r="D79" s="5">
        <f aca="true" t="shared" si="17" ref="D79:L79">SUM(D80:D95)</f>
        <v>0</v>
      </c>
      <c r="E79" s="5">
        <f t="shared" si="17"/>
        <v>44000</v>
      </c>
      <c r="F79" s="5">
        <f t="shared" si="17"/>
        <v>0</v>
      </c>
      <c r="G79" s="5">
        <f t="shared" si="17"/>
        <v>12719.5</v>
      </c>
      <c r="H79" s="5">
        <f t="shared" si="17"/>
        <v>0</v>
      </c>
      <c r="I79" s="5">
        <f t="shared" si="17"/>
        <v>2962.7</v>
      </c>
      <c r="J79" s="5">
        <f t="shared" si="17"/>
        <v>10235</v>
      </c>
      <c r="K79" s="5">
        <f t="shared" si="17"/>
        <v>0</v>
      </c>
      <c r="L79" s="5">
        <f t="shared" si="17"/>
        <v>0</v>
      </c>
      <c r="M79" s="5">
        <f>SUM(M80:M95)</f>
        <v>0</v>
      </c>
      <c r="N79" s="5">
        <f>SUM(N80:N95)</f>
        <v>0</v>
      </c>
      <c r="O79" s="5">
        <f>SUM(O80:O95)</f>
        <v>0</v>
      </c>
      <c r="P79" s="5">
        <f aca="true" t="shared" si="18" ref="P79">SUM(P80:P95)</f>
        <v>0</v>
      </c>
    </row>
    <row r="80" spans="1:16" ht="18.75" customHeight="1" outlineLevel="1">
      <c r="A80" s="14">
        <f>+A78+1</f>
        <v>64</v>
      </c>
      <c r="B80" s="15" t="s">
        <v>436</v>
      </c>
      <c r="C80" s="77">
        <v>44000</v>
      </c>
      <c r="D80" s="77">
        <v>0</v>
      </c>
      <c r="E80" s="77">
        <v>44000</v>
      </c>
      <c r="F80" s="77">
        <v>0</v>
      </c>
      <c r="G80" s="83">
        <f>I80+J80</f>
        <v>12719.5</v>
      </c>
      <c r="H80" s="83">
        <v>0</v>
      </c>
      <c r="I80" s="83">
        <f>283.1+2201.4</f>
        <v>2484.5</v>
      </c>
      <c r="J80" s="83">
        <f>2120+8115</f>
        <v>10235</v>
      </c>
      <c r="K80" s="126" t="s">
        <v>734</v>
      </c>
      <c r="L80" s="77">
        <v>0</v>
      </c>
      <c r="M80" s="77">
        <v>0</v>
      </c>
      <c r="N80" s="77">
        <v>0</v>
      </c>
      <c r="O80" s="77">
        <v>0</v>
      </c>
      <c r="P80" s="126" t="s">
        <v>734</v>
      </c>
    </row>
    <row r="81" spans="1:16" ht="15" outlineLevel="1">
      <c r="A81" s="14">
        <f>+A80+1</f>
        <v>65</v>
      </c>
      <c r="B81" s="16" t="s">
        <v>285</v>
      </c>
      <c r="C81" s="77">
        <v>0</v>
      </c>
      <c r="D81" s="77">
        <v>0</v>
      </c>
      <c r="E81" s="77">
        <v>0</v>
      </c>
      <c r="F81" s="77">
        <v>0</v>
      </c>
      <c r="G81" s="83">
        <v>0</v>
      </c>
      <c r="H81" s="83">
        <v>0</v>
      </c>
      <c r="I81" s="83">
        <v>0</v>
      </c>
      <c r="J81" s="83">
        <v>0</v>
      </c>
      <c r="K81" s="127"/>
      <c r="L81" s="77">
        <v>0</v>
      </c>
      <c r="M81" s="77">
        <v>0</v>
      </c>
      <c r="N81" s="77">
        <v>0</v>
      </c>
      <c r="O81" s="77">
        <v>0</v>
      </c>
      <c r="P81" s="127"/>
    </row>
    <row r="82" spans="1:16" ht="15" outlineLevel="1">
      <c r="A82" s="14">
        <f aca="true" t="shared" si="19" ref="A82:A95">+A81+1</f>
        <v>66</v>
      </c>
      <c r="B82" s="16" t="s">
        <v>286</v>
      </c>
      <c r="C82" s="77">
        <v>0</v>
      </c>
      <c r="D82" s="77">
        <v>0</v>
      </c>
      <c r="E82" s="77">
        <v>0</v>
      </c>
      <c r="F82" s="77">
        <v>0</v>
      </c>
      <c r="G82" s="83">
        <v>0</v>
      </c>
      <c r="H82" s="83">
        <v>0</v>
      </c>
      <c r="I82" s="83">
        <v>0</v>
      </c>
      <c r="J82" s="83">
        <v>0</v>
      </c>
      <c r="K82" s="127"/>
      <c r="L82" s="77">
        <v>0</v>
      </c>
      <c r="M82" s="77">
        <v>0</v>
      </c>
      <c r="N82" s="77">
        <v>0</v>
      </c>
      <c r="O82" s="77">
        <v>0</v>
      </c>
      <c r="P82" s="127"/>
    </row>
    <row r="83" spans="1:16" ht="15" outlineLevel="1">
      <c r="A83" s="14">
        <f t="shared" si="19"/>
        <v>67</v>
      </c>
      <c r="B83" s="16" t="s">
        <v>287</v>
      </c>
      <c r="C83" s="77">
        <v>0</v>
      </c>
      <c r="D83" s="77">
        <v>0</v>
      </c>
      <c r="E83" s="77">
        <v>0</v>
      </c>
      <c r="F83" s="77">
        <v>0</v>
      </c>
      <c r="G83" s="83">
        <v>0</v>
      </c>
      <c r="H83" s="83">
        <v>0</v>
      </c>
      <c r="I83" s="83">
        <v>0</v>
      </c>
      <c r="J83" s="83">
        <v>0</v>
      </c>
      <c r="K83" s="127"/>
      <c r="L83" s="77">
        <v>0</v>
      </c>
      <c r="M83" s="77">
        <v>0</v>
      </c>
      <c r="N83" s="77">
        <v>0</v>
      </c>
      <c r="O83" s="77">
        <v>0</v>
      </c>
      <c r="P83" s="127"/>
    </row>
    <row r="84" spans="1:16" ht="15" outlineLevel="1">
      <c r="A84" s="14">
        <f t="shared" si="19"/>
        <v>68</v>
      </c>
      <c r="B84" s="16" t="s">
        <v>288</v>
      </c>
      <c r="C84" s="77">
        <v>0</v>
      </c>
      <c r="D84" s="77">
        <v>0</v>
      </c>
      <c r="E84" s="77">
        <v>0</v>
      </c>
      <c r="F84" s="77">
        <v>0</v>
      </c>
      <c r="G84" s="83">
        <v>0</v>
      </c>
      <c r="H84" s="83">
        <v>0</v>
      </c>
      <c r="I84" s="83">
        <v>0</v>
      </c>
      <c r="J84" s="83">
        <v>0</v>
      </c>
      <c r="K84" s="127"/>
      <c r="L84" s="77">
        <v>0</v>
      </c>
      <c r="M84" s="77">
        <v>0</v>
      </c>
      <c r="N84" s="77">
        <v>0</v>
      </c>
      <c r="O84" s="77">
        <v>0</v>
      </c>
      <c r="P84" s="127"/>
    </row>
    <row r="85" spans="1:16" ht="15" outlineLevel="1">
      <c r="A85" s="14">
        <f t="shared" si="19"/>
        <v>69</v>
      </c>
      <c r="B85" s="16" t="s">
        <v>437</v>
      </c>
      <c r="C85" s="77">
        <v>3000</v>
      </c>
      <c r="D85" s="77">
        <v>0</v>
      </c>
      <c r="E85" s="77">
        <v>0</v>
      </c>
      <c r="F85" s="77">
        <v>0</v>
      </c>
      <c r="G85" s="83">
        <v>0</v>
      </c>
      <c r="H85" s="83">
        <v>0</v>
      </c>
      <c r="I85" s="83">
        <v>274.2</v>
      </c>
      <c r="J85" s="83">
        <v>0</v>
      </c>
      <c r="K85" s="127"/>
      <c r="L85" s="77">
        <v>0</v>
      </c>
      <c r="M85" s="77">
        <v>0</v>
      </c>
      <c r="N85" s="77">
        <v>0</v>
      </c>
      <c r="O85" s="77">
        <v>0</v>
      </c>
      <c r="P85" s="127"/>
    </row>
    <row r="86" spans="1:16" ht="15" outlineLevel="1">
      <c r="A86" s="14">
        <f t="shared" si="19"/>
        <v>70</v>
      </c>
      <c r="B86" s="16" t="s">
        <v>289</v>
      </c>
      <c r="C86" s="77">
        <v>0</v>
      </c>
      <c r="D86" s="77">
        <v>0</v>
      </c>
      <c r="E86" s="77">
        <v>0</v>
      </c>
      <c r="F86" s="77">
        <v>0</v>
      </c>
      <c r="G86" s="83">
        <v>0</v>
      </c>
      <c r="H86" s="83">
        <v>0</v>
      </c>
      <c r="I86" s="83">
        <v>0</v>
      </c>
      <c r="J86" s="83">
        <v>0</v>
      </c>
      <c r="K86" s="127"/>
      <c r="L86" s="77">
        <v>0</v>
      </c>
      <c r="M86" s="77">
        <v>0</v>
      </c>
      <c r="N86" s="77">
        <v>0</v>
      </c>
      <c r="O86" s="77">
        <v>0</v>
      </c>
      <c r="P86" s="127"/>
    </row>
    <row r="87" spans="1:16" ht="15" outlineLevel="1">
      <c r="A87" s="14">
        <f t="shared" si="19"/>
        <v>71</v>
      </c>
      <c r="B87" s="16" t="s">
        <v>290</v>
      </c>
      <c r="C87" s="77">
        <v>0</v>
      </c>
      <c r="D87" s="77">
        <v>0</v>
      </c>
      <c r="E87" s="77">
        <v>0</v>
      </c>
      <c r="F87" s="77">
        <v>0</v>
      </c>
      <c r="G87" s="83">
        <v>0</v>
      </c>
      <c r="H87" s="83">
        <v>0</v>
      </c>
      <c r="I87" s="83">
        <v>0</v>
      </c>
      <c r="J87" s="83">
        <v>0</v>
      </c>
      <c r="K87" s="127"/>
      <c r="L87" s="77">
        <v>0</v>
      </c>
      <c r="M87" s="77">
        <v>0</v>
      </c>
      <c r="N87" s="77">
        <v>0</v>
      </c>
      <c r="O87" s="77">
        <v>0</v>
      </c>
      <c r="P87" s="127"/>
    </row>
    <row r="88" spans="1:16" ht="15" outlineLevel="1">
      <c r="A88" s="14">
        <f t="shared" si="19"/>
        <v>72</v>
      </c>
      <c r="B88" s="16" t="s">
        <v>291</v>
      </c>
      <c r="C88" s="77">
        <v>0</v>
      </c>
      <c r="D88" s="77">
        <v>0</v>
      </c>
      <c r="E88" s="77">
        <v>0</v>
      </c>
      <c r="F88" s="77">
        <v>0</v>
      </c>
      <c r="G88" s="83">
        <v>0</v>
      </c>
      <c r="H88" s="83">
        <v>0</v>
      </c>
      <c r="I88" s="83">
        <v>0</v>
      </c>
      <c r="J88" s="83">
        <v>0</v>
      </c>
      <c r="K88" s="127"/>
      <c r="L88" s="77">
        <v>0</v>
      </c>
      <c r="M88" s="77">
        <v>0</v>
      </c>
      <c r="N88" s="77">
        <v>0</v>
      </c>
      <c r="O88" s="77">
        <v>0</v>
      </c>
      <c r="P88" s="127"/>
    </row>
    <row r="89" spans="1:16" ht="15" outlineLevel="1">
      <c r="A89" s="14">
        <f t="shared" si="19"/>
        <v>73</v>
      </c>
      <c r="B89" s="16" t="s">
        <v>292</v>
      </c>
      <c r="C89" s="77">
        <v>0</v>
      </c>
      <c r="D89" s="77">
        <v>0</v>
      </c>
      <c r="E89" s="77">
        <v>0</v>
      </c>
      <c r="F89" s="77">
        <v>0</v>
      </c>
      <c r="G89" s="83">
        <v>0</v>
      </c>
      <c r="H89" s="83">
        <v>0</v>
      </c>
      <c r="I89" s="83">
        <v>0</v>
      </c>
      <c r="J89" s="83">
        <v>0</v>
      </c>
      <c r="K89" s="127"/>
      <c r="L89" s="77">
        <v>0</v>
      </c>
      <c r="M89" s="77">
        <v>0</v>
      </c>
      <c r="N89" s="77">
        <v>0</v>
      </c>
      <c r="O89" s="77">
        <v>0</v>
      </c>
      <c r="P89" s="127"/>
    </row>
    <row r="90" spans="1:16" ht="15" outlineLevel="1">
      <c r="A90" s="14">
        <f t="shared" si="19"/>
        <v>74</v>
      </c>
      <c r="B90" s="16" t="s">
        <v>297</v>
      </c>
      <c r="C90" s="77">
        <v>0</v>
      </c>
      <c r="D90" s="77">
        <v>0</v>
      </c>
      <c r="E90" s="77">
        <v>0</v>
      </c>
      <c r="F90" s="77">
        <v>0</v>
      </c>
      <c r="G90" s="83">
        <v>0</v>
      </c>
      <c r="H90" s="83">
        <v>0</v>
      </c>
      <c r="I90" s="83">
        <v>0</v>
      </c>
      <c r="J90" s="83">
        <v>0</v>
      </c>
      <c r="K90" s="127"/>
      <c r="L90" s="77">
        <v>0</v>
      </c>
      <c r="M90" s="77">
        <v>0</v>
      </c>
      <c r="N90" s="77">
        <v>0</v>
      </c>
      <c r="O90" s="77">
        <v>0</v>
      </c>
      <c r="P90" s="127"/>
    </row>
    <row r="91" spans="1:16" ht="15" outlineLevel="1">
      <c r="A91" s="14">
        <f t="shared" si="19"/>
        <v>75</v>
      </c>
      <c r="B91" s="16" t="s">
        <v>293</v>
      </c>
      <c r="C91" s="77">
        <v>0</v>
      </c>
      <c r="D91" s="77">
        <v>0</v>
      </c>
      <c r="E91" s="77">
        <v>0</v>
      </c>
      <c r="F91" s="77">
        <v>0</v>
      </c>
      <c r="G91" s="83">
        <v>0</v>
      </c>
      <c r="H91" s="83">
        <v>0</v>
      </c>
      <c r="I91" s="83">
        <v>0</v>
      </c>
      <c r="J91" s="83">
        <v>0</v>
      </c>
      <c r="K91" s="127"/>
      <c r="L91" s="77">
        <v>0</v>
      </c>
      <c r="M91" s="77">
        <v>0</v>
      </c>
      <c r="N91" s="77">
        <v>0</v>
      </c>
      <c r="O91" s="77">
        <v>0</v>
      </c>
      <c r="P91" s="127"/>
    </row>
    <row r="92" spans="1:16" ht="15" outlineLevel="1">
      <c r="A92" s="14">
        <f t="shared" si="19"/>
        <v>76</v>
      </c>
      <c r="B92" s="16" t="s">
        <v>294</v>
      </c>
      <c r="C92" s="77">
        <v>0</v>
      </c>
      <c r="D92" s="77">
        <v>0</v>
      </c>
      <c r="E92" s="77">
        <v>0</v>
      </c>
      <c r="F92" s="77">
        <v>0</v>
      </c>
      <c r="G92" s="83">
        <v>0</v>
      </c>
      <c r="H92" s="83">
        <v>0</v>
      </c>
      <c r="I92" s="83">
        <v>0</v>
      </c>
      <c r="J92" s="83">
        <v>0</v>
      </c>
      <c r="K92" s="127"/>
      <c r="L92" s="77">
        <v>0</v>
      </c>
      <c r="M92" s="77">
        <v>0</v>
      </c>
      <c r="N92" s="77">
        <v>0</v>
      </c>
      <c r="O92" s="77">
        <v>0</v>
      </c>
      <c r="P92" s="127"/>
    </row>
    <row r="93" spans="1:16" ht="15" outlineLevel="1">
      <c r="A93" s="14">
        <f t="shared" si="19"/>
        <v>77</v>
      </c>
      <c r="B93" s="16" t="s">
        <v>295</v>
      </c>
      <c r="C93" s="77">
        <v>0</v>
      </c>
      <c r="D93" s="77">
        <v>0</v>
      </c>
      <c r="E93" s="77">
        <v>0</v>
      </c>
      <c r="F93" s="77">
        <v>0</v>
      </c>
      <c r="G93" s="83">
        <v>0</v>
      </c>
      <c r="H93" s="83">
        <v>0</v>
      </c>
      <c r="I93" s="83">
        <v>0</v>
      </c>
      <c r="J93" s="83">
        <v>0</v>
      </c>
      <c r="K93" s="127"/>
      <c r="L93" s="77">
        <v>0</v>
      </c>
      <c r="M93" s="77">
        <v>0</v>
      </c>
      <c r="N93" s="77">
        <v>0</v>
      </c>
      <c r="O93" s="77">
        <v>0</v>
      </c>
      <c r="P93" s="127"/>
    </row>
    <row r="94" spans="1:16" ht="15" outlineLevel="1">
      <c r="A94" s="14">
        <f t="shared" si="19"/>
        <v>78</v>
      </c>
      <c r="B94" s="16" t="s">
        <v>438</v>
      </c>
      <c r="C94" s="77">
        <v>3000</v>
      </c>
      <c r="D94" s="77">
        <v>0</v>
      </c>
      <c r="E94" s="77">
        <v>0</v>
      </c>
      <c r="F94" s="77">
        <v>0</v>
      </c>
      <c r="G94" s="83">
        <v>0</v>
      </c>
      <c r="H94" s="83">
        <v>0</v>
      </c>
      <c r="I94" s="83">
        <v>204</v>
      </c>
      <c r="J94" s="83">
        <v>0</v>
      </c>
      <c r="K94" s="127"/>
      <c r="L94" s="77">
        <v>0</v>
      </c>
      <c r="M94" s="77">
        <v>0</v>
      </c>
      <c r="N94" s="77">
        <v>0</v>
      </c>
      <c r="O94" s="77">
        <v>0</v>
      </c>
      <c r="P94" s="127"/>
    </row>
    <row r="95" spans="1:16" ht="15" outlineLevel="1">
      <c r="A95" s="14">
        <f t="shared" si="19"/>
        <v>79</v>
      </c>
      <c r="B95" s="16" t="s">
        <v>296</v>
      </c>
      <c r="C95" s="77">
        <v>0</v>
      </c>
      <c r="D95" s="77">
        <v>0</v>
      </c>
      <c r="E95" s="77">
        <v>0</v>
      </c>
      <c r="F95" s="77">
        <v>0</v>
      </c>
      <c r="G95" s="83">
        <v>0</v>
      </c>
      <c r="H95" s="83">
        <v>0</v>
      </c>
      <c r="I95" s="83">
        <v>0</v>
      </c>
      <c r="J95" s="83">
        <v>0</v>
      </c>
      <c r="K95" s="128"/>
      <c r="L95" s="77">
        <v>0</v>
      </c>
      <c r="M95" s="77">
        <v>0</v>
      </c>
      <c r="N95" s="77">
        <v>0</v>
      </c>
      <c r="O95" s="77">
        <v>0</v>
      </c>
      <c r="P95" s="128"/>
    </row>
    <row r="96" spans="1:16" ht="15">
      <c r="A96" s="17">
        <v>6</v>
      </c>
      <c r="B96" s="18" t="s">
        <v>407</v>
      </c>
      <c r="C96" s="5">
        <f aca="true" t="shared" si="20" ref="C96:O96">SUM(C97:C108)</f>
        <v>37150</v>
      </c>
      <c r="D96" s="5">
        <f t="shared" si="20"/>
        <v>15305</v>
      </c>
      <c r="E96" s="5">
        <f t="shared" si="20"/>
        <v>37150</v>
      </c>
      <c r="F96" s="5">
        <f t="shared" si="20"/>
        <v>15305</v>
      </c>
      <c r="G96" s="5">
        <f t="shared" si="20"/>
        <v>8711.6</v>
      </c>
      <c r="H96" s="5">
        <f t="shared" si="20"/>
        <v>3468</v>
      </c>
      <c r="I96" s="5">
        <f t="shared" si="20"/>
        <v>3615.6</v>
      </c>
      <c r="J96" s="5">
        <f t="shared" si="20"/>
        <v>1628</v>
      </c>
      <c r="K96" s="5">
        <f t="shared" si="20"/>
        <v>0</v>
      </c>
      <c r="L96" s="5">
        <f t="shared" si="20"/>
        <v>0</v>
      </c>
      <c r="M96" s="5">
        <f t="shared" si="20"/>
        <v>0</v>
      </c>
      <c r="N96" s="5">
        <f t="shared" si="20"/>
        <v>0</v>
      </c>
      <c r="O96" s="5">
        <f t="shared" si="20"/>
        <v>0</v>
      </c>
      <c r="P96" s="5">
        <f aca="true" t="shared" si="21" ref="P96">SUM(P97:P108)</f>
        <v>0</v>
      </c>
    </row>
    <row r="97" spans="1:16" ht="18.75" customHeight="1" outlineLevel="1">
      <c r="A97" s="14">
        <f>+A95+1</f>
        <v>80</v>
      </c>
      <c r="B97" s="15" t="s">
        <v>439</v>
      </c>
      <c r="C97" s="51">
        <v>27000</v>
      </c>
      <c r="D97" s="51">
        <v>0</v>
      </c>
      <c r="E97" s="51">
        <v>27000</v>
      </c>
      <c r="F97" s="51">
        <v>0</v>
      </c>
      <c r="G97" s="51">
        <f>H97+I97+J97</f>
        <v>4236</v>
      </c>
      <c r="H97" s="51">
        <v>1768</v>
      </c>
      <c r="I97" s="51">
        <v>2400</v>
      </c>
      <c r="J97" s="51">
        <v>68</v>
      </c>
      <c r="K97" s="126" t="s">
        <v>734</v>
      </c>
      <c r="L97" s="77">
        <f>M97+N97+O97</f>
        <v>0</v>
      </c>
      <c r="M97" s="77">
        <v>0</v>
      </c>
      <c r="N97" s="77">
        <v>0</v>
      </c>
      <c r="O97" s="77">
        <v>0</v>
      </c>
      <c r="P97" s="126" t="s">
        <v>734</v>
      </c>
    </row>
    <row r="98" spans="1:16" ht="15" outlineLevel="1">
      <c r="A98" s="14">
        <f>+A97+1</f>
        <v>81</v>
      </c>
      <c r="B98" s="16" t="s">
        <v>298</v>
      </c>
      <c r="C98" s="51">
        <v>0</v>
      </c>
      <c r="D98" s="51">
        <v>0</v>
      </c>
      <c r="E98" s="51">
        <v>0</v>
      </c>
      <c r="F98" s="51">
        <v>0</v>
      </c>
      <c r="G98" s="51">
        <f aca="true" t="shared" si="22" ref="G98:G108">H98+I98+J98</f>
        <v>0</v>
      </c>
      <c r="H98" s="51">
        <v>0</v>
      </c>
      <c r="I98" s="51">
        <v>0</v>
      </c>
      <c r="J98" s="51">
        <v>0</v>
      </c>
      <c r="K98" s="127"/>
      <c r="L98" s="77">
        <f aca="true" t="shared" si="23" ref="L98:L108">M98+N98+O98</f>
        <v>0</v>
      </c>
      <c r="M98" s="77">
        <v>0</v>
      </c>
      <c r="N98" s="77">
        <v>0</v>
      </c>
      <c r="O98" s="77">
        <v>0</v>
      </c>
      <c r="P98" s="127"/>
    </row>
    <row r="99" spans="1:16" ht="15" outlineLevel="1">
      <c r="A99" s="14">
        <f aca="true" t="shared" si="24" ref="A99:A108">+A98+1</f>
        <v>82</v>
      </c>
      <c r="B99" s="16" t="s">
        <v>390</v>
      </c>
      <c r="C99" s="51">
        <v>3600</v>
      </c>
      <c r="D99" s="51">
        <v>2000</v>
      </c>
      <c r="E99" s="51">
        <v>3600</v>
      </c>
      <c r="F99" s="51">
        <v>2000</v>
      </c>
      <c r="G99" s="51">
        <f t="shared" si="22"/>
        <v>1190</v>
      </c>
      <c r="H99" s="51">
        <v>714</v>
      </c>
      <c r="I99" s="51">
        <v>476</v>
      </c>
      <c r="J99" s="51">
        <v>0</v>
      </c>
      <c r="K99" s="127"/>
      <c r="L99" s="77">
        <f t="shared" si="23"/>
        <v>0</v>
      </c>
      <c r="M99" s="77">
        <v>0</v>
      </c>
      <c r="N99" s="77">
        <v>0</v>
      </c>
      <c r="O99" s="77">
        <v>0</v>
      </c>
      <c r="P99" s="127"/>
    </row>
    <row r="100" spans="1:16" ht="15" outlineLevel="1">
      <c r="A100" s="14">
        <f t="shared" si="24"/>
        <v>83</v>
      </c>
      <c r="B100" s="47" t="s">
        <v>391</v>
      </c>
      <c r="C100" s="51">
        <v>0</v>
      </c>
      <c r="D100" s="51">
        <v>3000</v>
      </c>
      <c r="E100" s="51">
        <v>0</v>
      </c>
      <c r="F100" s="51">
        <v>3000</v>
      </c>
      <c r="G100" s="51">
        <f t="shared" si="22"/>
        <v>0</v>
      </c>
      <c r="H100" s="51">
        <v>0</v>
      </c>
      <c r="I100" s="51">
        <v>0</v>
      </c>
      <c r="J100" s="51">
        <v>0</v>
      </c>
      <c r="K100" s="127"/>
      <c r="L100" s="77">
        <f t="shared" si="23"/>
        <v>0</v>
      </c>
      <c r="M100" s="77">
        <v>0</v>
      </c>
      <c r="N100" s="77">
        <v>0</v>
      </c>
      <c r="O100" s="77">
        <v>0</v>
      </c>
      <c r="P100" s="127"/>
    </row>
    <row r="101" spans="1:16" ht="15" outlineLevel="1">
      <c r="A101" s="14">
        <f t="shared" si="24"/>
        <v>84</v>
      </c>
      <c r="B101" s="47" t="s">
        <v>392</v>
      </c>
      <c r="C101" s="51">
        <v>1500</v>
      </c>
      <c r="D101" s="51">
        <v>2805</v>
      </c>
      <c r="E101" s="51">
        <v>1500</v>
      </c>
      <c r="F101" s="51">
        <f>935*3</f>
        <v>2805</v>
      </c>
      <c r="G101" s="51">
        <f t="shared" si="22"/>
        <v>3285.6</v>
      </c>
      <c r="H101" s="51">
        <v>986</v>
      </c>
      <c r="I101" s="51">
        <v>739.6</v>
      </c>
      <c r="J101" s="51">
        <v>1560</v>
      </c>
      <c r="K101" s="127"/>
      <c r="L101" s="51">
        <f>M101+N101+O101</f>
        <v>0</v>
      </c>
      <c r="M101" s="77">
        <v>0</v>
      </c>
      <c r="N101" s="77">
        <v>0</v>
      </c>
      <c r="O101" s="77">
        <v>0</v>
      </c>
      <c r="P101" s="127"/>
    </row>
    <row r="102" spans="1:16" ht="15" outlineLevel="1">
      <c r="A102" s="14">
        <f t="shared" si="24"/>
        <v>85</v>
      </c>
      <c r="B102" s="47" t="s">
        <v>440</v>
      </c>
      <c r="C102" s="51">
        <v>0</v>
      </c>
      <c r="D102" s="51">
        <v>0</v>
      </c>
      <c r="E102" s="51">
        <v>0</v>
      </c>
      <c r="F102" s="51">
        <v>0</v>
      </c>
      <c r="G102" s="51">
        <f t="shared" si="22"/>
        <v>0</v>
      </c>
      <c r="H102" s="51">
        <v>0</v>
      </c>
      <c r="I102" s="51">
        <v>0</v>
      </c>
      <c r="J102" s="51">
        <v>0</v>
      </c>
      <c r="K102" s="127"/>
      <c r="L102" s="77">
        <f t="shared" si="23"/>
        <v>0</v>
      </c>
      <c r="M102" s="77">
        <v>0</v>
      </c>
      <c r="N102" s="77">
        <v>0</v>
      </c>
      <c r="O102" s="77">
        <v>0</v>
      </c>
      <c r="P102" s="127"/>
    </row>
    <row r="103" spans="1:16" ht="15" outlineLevel="1">
      <c r="A103" s="14">
        <f t="shared" si="24"/>
        <v>86</v>
      </c>
      <c r="B103" s="47" t="s">
        <v>441</v>
      </c>
      <c r="C103" s="51">
        <v>2000</v>
      </c>
      <c r="D103" s="51">
        <v>0</v>
      </c>
      <c r="E103" s="51">
        <v>2000</v>
      </c>
      <c r="F103" s="51">
        <v>0</v>
      </c>
      <c r="G103" s="51">
        <f t="shared" si="22"/>
        <v>0</v>
      </c>
      <c r="H103" s="51"/>
      <c r="I103" s="51"/>
      <c r="J103" s="51"/>
      <c r="K103" s="127"/>
      <c r="L103" s="77">
        <f t="shared" si="23"/>
        <v>0</v>
      </c>
      <c r="M103" s="77">
        <v>0</v>
      </c>
      <c r="N103" s="77">
        <v>0</v>
      </c>
      <c r="O103" s="77">
        <v>0</v>
      </c>
      <c r="P103" s="127"/>
    </row>
    <row r="104" spans="1:16" ht="15" outlineLevel="1">
      <c r="A104" s="14">
        <f t="shared" si="24"/>
        <v>87</v>
      </c>
      <c r="B104" s="47" t="s">
        <v>442</v>
      </c>
      <c r="C104" s="51">
        <v>2000</v>
      </c>
      <c r="D104" s="51">
        <v>0</v>
      </c>
      <c r="E104" s="51">
        <v>2000</v>
      </c>
      <c r="F104" s="51">
        <v>0</v>
      </c>
      <c r="G104" s="51">
        <f t="shared" si="22"/>
        <v>0</v>
      </c>
      <c r="H104" s="51">
        <v>0</v>
      </c>
      <c r="I104" s="51">
        <v>0</v>
      </c>
      <c r="J104" s="51">
        <v>0</v>
      </c>
      <c r="K104" s="127"/>
      <c r="L104" s="77">
        <f t="shared" si="23"/>
        <v>0</v>
      </c>
      <c r="M104" s="77">
        <v>0</v>
      </c>
      <c r="N104" s="77">
        <v>0</v>
      </c>
      <c r="O104" s="77">
        <v>0</v>
      </c>
      <c r="P104" s="127"/>
    </row>
    <row r="105" spans="1:16" ht="15" outlineLevel="1">
      <c r="A105" s="14">
        <f t="shared" si="24"/>
        <v>88</v>
      </c>
      <c r="B105" s="47" t="s">
        <v>443</v>
      </c>
      <c r="C105" s="51">
        <v>0</v>
      </c>
      <c r="D105" s="51">
        <v>0</v>
      </c>
      <c r="E105" s="51">
        <v>0</v>
      </c>
      <c r="F105" s="51">
        <v>0</v>
      </c>
      <c r="G105" s="51">
        <f t="shared" si="22"/>
        <v>0</v>
      </c>
      <c r="H105" s="51"/>
      <c r="I105" s="51"/>
      <c r="J105" s="51"/>
      <c r="K105" s="127"/>
      <c r="L105" s="77">
        <f>M105+N105+O105</f>
        <v>0</v>
      </c>
      <c r="M105" s="77">
        <v>0</v>
      </c>
      <c r="N105" s="77">
        <v>0</v>
      </c>
      <c r="O105" s="77">
        <v>0</v>
      </c>
      <c r="P105" s="127"/>
    </row>
    <row r="106" spans="1:16" ht="15" outlineLevel="1">
      <c r="A106" s="14">
        <f t="shared" si="24"/>
        <v>89</v>
      </c>
      <c r="B106" s="47" t="s">
        <v>393</v>
      </c>
      <c r="C106" s="51">
        <v>0</v>
      </c>
      <c r="D106" s="51">
        <v>7500</v>
      </c>
      <c r="E106" s="51">
        <v>0</v>
      </c>
      <c r="F106" s="51">
        <v>7500</v>
      </c>
      <c r="G106" s="51">
        <f t="shared" si="22"/>
        <v>0</v>
      </c>
      <c r="H106" s="51"/>
      <c r="I106" s="51"/>
      <c r="J106" s="51"/>
      <c r="K106" s="127"/>
      <c r="L106" s="77">
        <f t="shared" si="23"/>
        <v>0</v>
      </c>
      <c r="M106" s="77">
        <v>0</v>
      </c>
      <c r="N106" s="77">
        <v>0</v>
      </c>
      <c r="O106" s="77">
        <v>0</v>
      </c>
      <c r="P106" s="127"/>
    </row>
    <row r="107" spans="1:16" ht="15" outlineLevel="1">
      <c r="A107" s="14">
        <f t="shared" si="24"/>
        <v>90</v>
      </c>
      <c r="B107" s="47" t="s">
        <v>394</v>
      </c>
      <c r="C107" s="51">
        <v>0</v>
      </c>
      <c r="D107" s="51">
        <v>0</v>
      </c>
      <c r="E107" s="51">
        <v>0</v>
      </c>
      <c r="F107" s="51">
        <v>0</v>
      </c>
      <c r="G107" s="51">
        <f t="shared" si="22"/>
        <v>0</v>
      </c>
      <c r="H107" s="51"/>
      <c r="I107" s="51"/>
      <c r="J107" s="51"/>
      <c r="K107" s="127"/>
      <c r="L107" s="77">
        <f t="shared" si="23"/>
        <v>0</v>
      </c>
      <c r="M107" s="77">
        <v>0</v>
      </c>
      <c r="N107" s="77">
        <v>0</v>
      </c>
      <c r="O107" s="77">
        <v>0</v>
      </c>
      <c r="P107" s="127"/>
    </row>
    <row r="108" spans="1:16" ht="15" outlineLevel="1">
      <c r="A108" s="14">
        <f t="shared" si="24"/>
        <v>91</v>
      </c>
      <c r="B108" s="47" t="s">
        <v>444</v>
      </c>
      <c r="C108" s="51">
        <v>1050</v>
      </c>
      <c r="D108" s="51">
        <v>0</v>
      </c>
      <c r="E108" s="51">
        <v>1050</v>
      </c>
      <c r="F108" s="51">
        <v>0</v>
      </c>
      <c r="G108" s="51">
        <f t="shared" si="22"/>
        <v>0</v>
      </c>
      <c r="H108" s="51">
        <v>0</v>
      </c>
      <c r="I108" s="51">
        <v>0</v>
      </c>
      <c r="J108" s="51">
        <v>0</v>
      </c>
      <c r="K108" s="128"/>
      <c r="L108" s="77">
        <f t="shared" si="23"/>
        <v>0</v>
      </c>
      <c r="M108" s="77">
        <v>0</v>
      </c>
      <c r="N108" s="77">
        <v>0</v>
      </c>
      <c r="O108" s="77">
        <v>0</v>
      </c>
      <c r="P108" s="128"/>
    </row>
    <row r="109" spans="1:16" ht="15">
      <c r="A109" s="17">
        <v>7</v>
      </c>
      <c r="B109" s="18" t="s">
        <v>408</v>
      </c>
      <c r="C109" s="5">
        <f>SUM(C110:C123)</f>
        <v>0</v>
      </c>
      <c r="D109" s="5">
        <f aca="true" t="shared" si="25" ref="D109:L109">SUM(D110:D123)</f>
        <v>0</v>
      </c>
      <c r="E109" s="5">
        <f t="shared" si="25"/>
        <v>0</v>
      </c>
      <c r="F109" s="5">
        <f t="shared" si="25"/>
        <v>0</v>
      </c>
      <c r="G109" s="5">
        <f t="shared" si="25"/>
        <v>0</v>
      </c>
      <c r="H109" s="5">
        <f t="shared" si="25"/>
        <v>0</v>
      </c>
      <c r="I109" s="5">
        <f t="shared" si="25"/>
        <v>0</v>
      </c>
      <c r="J109" s="5">
        <f t="shared" si="25"/>
        <v>0</v>
      </c>
      <c r="K109" s="5">
        <f t="shared" si="25"/>
        <v>0</v>
      </c>
      <c r="L109" s="5">
        <f t="shared" si="25"/>
        <v>0</v>
      </c>
      <c r="M109" s="5">
        <f>SUM(M110:M123)</f>
        <v>0</v>
      </c>
      <c r="N109" s="5">
        <f>SUM(N110:N123)</f>
        <v>0</v>
      </c>
      <c r="O109" s="5">
        <f>SUM(O110:O123)</f>
        <v>0</v>
      </c>
      <c r="P109" s="5">
        <f aca="true" t="shared" si="26" ref="P109">SUM(P110:P123)</f>
        <v>0</v>
      </c>
    </row>
    <row r="110" spans="1:16" ht="18.75" customHeight="1" outlineLevel="1">
      <c r="A110" s="14">
        <f>+A108+1</f>
        <v>92</v>
      </c>
      <c r="B110" s="15" t="s">
        <v>445</v>
      </c>
      <c r="C110" s="77">
        <v>0</v>
      </c>
      <c r="D110" s="77">
        <v>0</v>
      </c>
      <c r="E110" s="77">
        <v>0</v>
      </c>
      <c r="F110" s="77">
        <v>0</v>
      </c>
      <c r="G110" s="77">
        <v>0</v>
      </c>
      <c r="H110" s="77">
        <v>0</v>
      </c>
      <c r="I110" s="77">
        <v>0</v>
      </c>
      <c r="J110" s="77">
        <v>0</v>
      </c>
      <c r="K110" s="102" t="s">
        <v>734</v>
      </c>
      <c r="L110" s="77">
        <v>0</v>
      </c>
      <c r="M110" s="77">
        <v>0</v>
      </c>
      <c r="N110" s="77">
        <v>0</v>
      </c>
      <c r="O110" s="77">
        <v>0</v>
      </c>
      <c r="P110" s="102" t="s">
        <v>734</v>
      </c>
    </row>
    <row r="111" spans="1:16" ht="15" outlineLevel="1">
      <c r="A111" s="14">
        <f>+A110+1</f>
        <v>93</v>
      </c>
      <c r="B111" s="22" t="s">
        <v>299</v>
      </c>
      <c r="C111" s="77">
        <v>0</v>
      </c>
      <c r="D111" s="77">
        <v>0</v>
      </c>
      <c r="E111" s="77">
        <v>0</v>
      </c>
      <c r="F111" s="77">
        <v>0</v>
      </c>
      <c r="G111" s="77">
        <v>0</v>
      </c>
      <c r="H111" s="77">
        <v>0</v>
      </c>
      <c r="I111" s="77">
        <v>0</v>
      </c>
      <c r="J111" s="77">
        <v>0</v>
      </c>
      <c r="K111" s="103"/>
      <c r="L111" s="77">
        <v>0</v>
      </c>
      <c r="M111" s="77">
        <v>0</v>
      </c>
      <c r="N111" s="77">
        <v>0</v>
      </c>
      <c r="O111" s="77">
        <v>0</v>
      </c>
      <c r="P111" s="103"/>
    </row>
    <row r="112" spans="1:16" ht="15" outlineLevel="1">
      <c r="A112" s="14">
        <f aca="true" t="shared" si="27" ref="A112:A123">+A111+1</f>
        <v>94</v>
      </c>
      <c r="B112" s="20" t="s">
        <v>301</v>
      </c>
      <c r="C112" s="77">
        <v>0</v>
      </c>
      <c r="D112" s="77">
        <v>0</v>
      </c>
      <c r="E112" s="77">
        <v>0</v>
      </c>
      <c r="F112" s="77">
        <v>0</v>
      </c>
      <c r="G112" s="77">
        <v>0</v>
      </c>
      <c r="H112" s="77">
        <v>0</v>
      </c>
      <c r="I112" s="77">
        <v>0</v>
      </c>
      <c r="J112" s="77">
        <v>0</v>
      </c>
      <c r="K112" s="103"/>
      <c r="L112" s="77">
        <v>0</v>
      </c>
      <c r="M112" s="77">
        <v>0</v>
      </c>
      <c r="N112" s="77">
        <v>0</v>
      </c>
      <c r="O112" s="77">
        <v>0</v>
      </c>
      <c r="P112" s="103"/>
    </row>
    <row r="113" spans="1:16" ht="15" outlineLevel="1">
      <c r="A113" s="14">
        <f t="shared" si="27"/>
        <v>95</v>
      </c>
      <c r="B113" s="20" t="s">
        <v>303</v>
      </c>
      <c r="C113" s="77">
        <v>0</v>
      </c>
      <c r="D113" s="77">
        <v>0</v>
      </c>
      <c r="E113" s="77">
        <v>0</v>
      </c>
      <c r="F113" s="77">
        <v>0</v>
      </c>
      <c r="G113" s="77">
        <v>0</v>
      </c>
      <c r="H113" s="77">
        <v>0</v>
      </c>
      <c r="I113" s="77">
        <v>0</v>
      </c>
      <c r="J113" s="77">
        <v>0</v>
      </c>
      <c r="K113" s="103"/>
      <c r="L113" s="77">
        <v>0</v>
      </c>
      <c r="M113" s="77">
        <v>0</v>
      </c>
      <c r="N113" s="77">
        <v>0</v>
      </c>
      <c r="O113" s="77">
        <v>0</v>
      </c>
      <c r="P113" s="103"/>
    </row>
    <row r="114" spans="1:16" ht="15" outlineLevel="1">
      <c r="A114" s="14">
        <f t="shared" si="27"/>
        <v>96</v>
      </c>
      <c r="B114" s="20" t="s">
        <v>307</v>
      </c>
      <c r="C114" s="77">
        <v>0</v>
      </c>
      <c r="D114" s="77">
        <v>0</v>
      </c>
      <c r="E114" s="77">
        <v>0</v>
      </c>
      <c r="F114" s="77">
        <v>0</v>
      </c>
      <c r="G114" s="77">
        <v>0</v>
      </c>
      <c r="H114" s="77">
        <v>0</v>
      </c>
      <c r="I114" s="77">
        <v>0</v>
      </c>
      <c r="J114" s="77">
        <v>0</v>
      </c>
      <c r="K114" s="103"/>
      <c r="L114" s="77">
        <v>0</v>
      </c>
      <c r="M114" s="77">
        <v>0</v>
      </c>
      <c r="N114" s="77">
        <v>0</v>
      </c>
      <c r="O114" s="77">
        <v>0</v>
      </c>
      <c r="P114" s="103"/>
    </row>
    <row r="115" spans="1:16" ht="15" outlineLevel="1">
      <c r="A115" s="14">
        <f t="shared" si="27"/>
        <v>97</v>
      </c>
      <c r="B115" s="20" t="s">
        <v>309</v>
      </c>
      <c r="C115" s="77">
        <v>0</v>
      </c>
      <c r="D115" s="77">
        <v>0</v>
      </c>
      <c r="E115" s="77">
        <v>0</v>
      </c>
      <c r="F115" s="77">
        <v>0</v>
      </c>
      <c r="G115" s="77">
        <v>0</v>
      </c>
      <c r="H115" s="77">
        <v>0</v>
      </c>
      <c r="I115" s="77">
        <v>0</v>
      </c>
      <c r="J115" s="77">
        <v>0</v>
      </c>
      <c r="K115" s="103"/>
      <c r="L115" s="77">
        <v>0</v>
      </c>
      <c r="M115" s="77">
        <v>0</v>
      </c>
      <c r="N115" s="77">
        <v>0</v>
      </c>
      <c r="O115" s="77">
        <v>0</v>
      </c>
      <c r="P115" s="103"/>
    </row>
    <row r="116" spans="1:16" ht="15" outlineLevel="1">
      <c r="A116" s="14">
        <f t="shared" si="27"/>
        <v>98</v>
      </c>
      <c r="B116" s="20" t="s">
        <v>304</v>
      </c>
      <c r="C116" s="77">
        <v>0</v>
      </c>
      <c r="D116" s="77">
        <v>0</v>
      </c>
      <c r="E116" s="77">
        <v>0</v>
      </c>
      <c r="F116" s="77">
        <v>0</v>
      </c>
      <c r="G116" s="77">
        <v>0</v>
      </c>
      <c r="H116" s="77">
        <v>0</v>
      </c>
      <c r="I116" s="77">
        <v>0</v>
      </c>
      <c r="J116" s="77">
        <v>0</v>
      </c>
      <c r="K116" s="103"/>
      <c r="L116" s="77">
        <v>0</v>
      </c>
      <c r="M116" s="77">
        <v>0</v>
      </c>
      <c r="N116" s="77">
        <v>0</v>
      </c>
      <c r="O116" s="77">
        <v>0</v>
      </c>
      <c r="P116" s="103"/>
    </row>
    <row r="117" spans="1:16" ht="15" outlineLevel="1">
      <c r="A117" s="14">
        <f t="shared" si="27"/>
        <v>99</v>
      </c>
      <c r="B117" s="20" t="s">
        <v>305</v>
      </c>
      <c r="C117" s="77">
        <v>0</v>
      </c>
      <c r="D117" s="77">
        <v>0</v>
      </c>
      <c r="E117" s="77">
        <v>0</v>
      </c>
      <c r="F117" s="77">
        <v>0</v>
      </c>
      <c r="G117" s="77">
        <v>0</v>
      </c>
      <c r="H117" s="77">
        <v>0</v>
      </c>
      <c r="I117" s="77">
        <v>0</v>
      </c>
      <c r="J117" s="77">
        <v>0</v>
      </c>
      <c r="K117" s="103"/>
      <c r="L117" s="77">
        <v>0</v>
      </c>
      <c r="M117" s="77">
        <v>0</v>
      </c>
      <c r="N117" s="77">
        <v>0</v>
      </c>
      <c r="O117" s="77">
        <v>0</v>
      </c>
      <c r="P117" s="103"/>
    </row>
    <row r="118" spans="1:16" ht="15" outlineLevel="1">
      <c r="A118" s="14">
        <f t="shared" si="27"/>
        <v>100</v>
      </c>
      <c r="B118" s="20" t="s">
        <v>300</v>
      </c>
      <c r="C118" s="77">
        <v>0</v>
      </c>
      <c r="D118" s="77">
        <v>0</v>
      </c>
      <c r="E118" s="77">
        <v>0</v>
      </c>
      <c r="F118" s="77">
        <v>0</v>
      </c>
      <c r="G118" s="77">
        <v>0</v>
      </c>
      <c r="H118" s="77">
        <v>0</v>
      </c>
      <c r="I118" s="77">
        <v>0</v>
      </c>
      <c r="J118" s="77">
        <v>0</v>
      </c>
      <c r="K118" s="103"/>
      <c r="L118" s="77">
        <v>0</v>
      </c>
      <c r="M118" s="77">
        <v>0</v>
      </c>
      <c r="N118" s="77">
        <v>0</v>
      </c>
      <c r="O118" s="77">
        <v>0</v>
      </c>
      <c r="P118" s="103"/>
    </row>
    <row r="119" spans="1:16" ht="15" outlineLevel="1">
      <c r="A119" s="14">
        <f t="shared" si="27"/>
        <v>101</v>
      </c>
      <c r="B119" s="20" t="s">
        <v>302</v>
      </c>
      <c r="C119" s="77">
        <v>0</v>
      </c>
      <c r="D119" s="77">
        <v>0</v>
      </c>
      <c r="E119" s="77">
        <v>0</v>
      </c>
      <c r="F119" s="77">
        <v>0</v>
      </c>
      <c r="G119" s="77">
        <v>0</v>
      </c>
      <c r="H119" s="77">
        <v>0</v>
      </c>
      <c r="I119" s="77">
        <v>0</v>
      </c>
      <c r="J119" s="77">
        <v>0</v>
      </c>
      <c r="K119" s="103"/>
      <c r="L119" s="77">
        <v>0</v>
      </c>
      <c r="M119" s="77">
        <v>0</v>
      </c>
      <c r="N119" s="77">
        <v>0</v>
      </c>
      <c r="O119" s="77">
        <v>0</v>
      </c>
      <c r="P119" s="103"/>
    </row>
    <row r="120" spans="1:16" ht="15" outlineLevel="1">
      <c r="A120" s="14">
        <f t="shared" si="27"/>
        <v>102</v>
      </c>
      <c r="B120" s="20" t="s">
        <v>306</v>
      </c>
      <c r="C120" s="77">
        <v>0</v>
      </c>
      <c r="D120" s="77">
        <v>0</v>
      </c>
      <c r="E120" s="77">
        <v>0</v>
      </c>
      <c r="F120" s="77">
        <v>0</v>
      </c>
      <c r="G120" s="77">
        <v>0</v>
      </c>
      <c r="H120" s="77">
        <v>0</v>
      </c>
      <c r="I120" s="77">
        <v>0</v>
      </c>
      <c r="J120" s="77">
        <v>0</v>
      </c>
      <c r="K120" s="103"/>
      <c r="L120" s="77">
        <v>0</v>
      </c>
      <c r="M120" s="77">
        <v>0</v>
      </c>
      <c r="N120" s="77">
        <v>0</v>
      </c>
      <c r="O120" s="77">
        <v>0</v>
      </c>
      <c r="P120" s="103"/>
    </row>
    <row r="121" spans="1:16" ht="15" outlineLevel="1">
      <c r="A121" s="14">
        <f t="shared" si="27"/>
        <v>103</v>
      </c>
      <c r="B121" s="20" t="s">
        <v>308</v>
      </c>
      <c r="C121" s="77">
        <v>0</v>
      </c>
      <c r="D121" s="77">
        <v>0</v>
      </c>
      <c r="E121" s="77">
        <v>0</v>
      </c>
      <c r="F121" s="77">
        <v>0</v>
      </c>
      <c r="G121" s="77">
        <v>0</v>
      </c>
      <c r="H121" s="77">
        <v>0</v>
      </c>
      <c r="I121" s="77">
        <v>0</v>
      </c>
      <c r="J121" s="77">
        <v>0</v>
      </c>
      <c r="K121" s="103"/>
      <c r="L121" s="77">
        <v>0</v>
      </c>
      <c r="M121" s="77">
        <v>0</v>
      </c>
      <c r="N121" s="77">
        <v>0</v>
      </c>
      <c r="O121" s="77">
        <v>0</v>
      </c>
      <c r="P121" s="103"/>
    </row>
    <row r="122" spans="1:16" ht="15" outlineLevel="1">
      <c r="A122" s="14">
        <f t="shared" si="27"/>
        <v>104</v>
      </c>
      <c r="B122" s="21" t="s">
        <v>310</v>
      </c>
      <c r="C122" s="77">
        <v>0</v>
      </c>
      <c r="D122" s="77">
        <v>0</v>
      </c>
      <c r="E122" s="77">
        <v>0</v>
      </c>
      <c r="F122" s="77">
        <v>0</v>
      </c>
      <c r="G122" s="77">
        <v>0</v>
      </c>
      <c r="H122" s="77">
        <v>0</v>
      </c>
      <c r="I122" s="77">
        <v>0</v>
      </c>
      <c r="J122" s="77">
        <v>0</v>
      </c>
      <c r="K122" s="103"/>
      <c r="L122" s="77">
        <v>0</v>
      </c>
      <c r="M122" s="77">
        <v>0</v>
      </c>
      <c r="N122" s="77">
        <v>0</v>
      </c>
      <c r="O122" s="77">
        <v>0</v>
      </c>
      <c r="P122" s="103"/>
    </row>
    <row r="123" spans="1:16" ht="15" outlineLevel="1">
      <c r="A123" s="14">
        <f t="shared" si="27"/>
        <v>105</v>
      </c>
      <c r="B123" s="21" t="s">
        <v>311</v>
      </c>
      <c r="C123" s="77">
        <v>0</v>
      </c>
      <c r="D123" s="77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104"/>
      <c r="L123" s="77">
        <v>0</v>
      </c>
      <c r="M123" s="77">
        <v>0</v>
      </c>
      <c r="N123" s="77">
        <v>0</v>
      </c>
      <c r="O123" s="77">
        <v>0</v>
      </c>
      <c r="P123" s="104"/>
    </row>
    <row r="124" spans="1:16" ht="15">
      <c r="A124" s="17">
        <v>8</v>
      </c>
      <c r="B124" s="18" t="s">
        <v>409</v>
      </c>
      <c r="C124" s="5">
        <f>SUM(C125:C141)</f>
        <v>31627.4</v>
      </c>
      <c r="D124" s="5">
        <f aca="true" t="shared" si="28" ref="D124:L124">SUM(D125:D141)</f>
        <v>0</v>
      </c>
      <c r="E124" s="5">
        <f t="shared" si="28"/>
        <v>31627.4</v>
      </c>
      <c r="F124" s="5">
        <f t="shared" si="28"/>
        <v>0</v>
      </c>
      <c r="G124" s="5">
        <f t="shared" si="28"/>
        <v>31627.4</v>
      </c>
      <c r="H124" s="5">
        <f t="shared" si="28"/>
        <v>7106</v>
      </c>
      <c r="I124" s="5">
        <f t="shared" si="28"/>
        <v>5089.4</v>
      </c>
      <c r="J124" s="5">
        <f t="shared" si="28"/>
        <v>19432</v>
      </c>
      <c r="K124" s="5">
        <f t="shared" si="28"/>
        <v>0</v>
      </c>
      <c r="L124" s="5">
        <f t="shared" si="28"/>
        <v>0</v>
      </c>
      <c r="M124" s="5">
        <f>SUM(M125:M141)</f>
        <v>0</v>
      </c>
      <c r="N124" s="5">
        <f>SUM(N125:N141)</f>
        <v>0</v>
      </c>
      <c r="O124" s="5">
        <f>SUM(O125:O141)</f>
        <v>0</v>
      </c>
      <c r="P124" s="5">
        <f aca="true" t="shared" si="29" ref="P124">SUM(P125:P141)</f>
        <v>0</v>
      </c>
    </row>
    <row r="125" spans="1:16" ht="18.75" customHeight="1" outlineLevel="1">
      <c r="A125" s="14">
        <f>+A123+1</f>
        <v>106</v>
      </c>
      <c r="B125" s="15" t="s">
        <v>446</v>
      </c>
      <c r="C125" s="83">
        <f>+D125+E125+F125</f>
        <v>30760.5</v>
      </c>
      <c r="D125" s="83"/>
      <c r="E125" s="83">
        <f>+G125</f>
        <v>30760.5</v>
      </c>
      <c r="F125" s="83">
        <f>+L125</f>
        <v>0</v>
      </c>
      <c r="G125" s="83">
        <f>+H125+I125+J125</f>
        <v>30760.5</v>
      </c>
      <c r="H125" s="88">
        <v>7106</v>
      </c>
      <c r="I125" s="74">
        <f>5518.5-1296</f>
        <v>4222.5</v>
      </c>
      <c r="J125" s="75">
        <v>19432</v>
      </c>
      <c r="K125" s="102" t="s">
        <v>734</v>
      </c>
      <c r="L125" s="77">
        <v>0</v>
      </c>
      <c r="M125" s="77">
        <v>0</v>
      </c>
      <c r="N125" s="77">
        <v>0</v>
      </c>
      <c r="O125" s="32">
        <v>0</v>
      </c>
      <c r="P125" s="102" t="s">
        <v>734</v>
      </c>
    </row>
    <row r="126" spans="1:16" ht="15" outlineLevel="1">
      <c r="A126" s="14">
        <f>+A125+1</f>
        <v>107</v>
      </c>
      <c r="B126" s="23" t="s">
        <v>312</v>
      </c>
      <c r="C126" s="83">
        <f aca="true" t="shared" si="30" ref="C126:C141">+D126+E126+F126</f>
        <v>0</v>
      </c>
      <c r="D126" s="83"/>
      <c r="E126" s="83"/>
      <c r="F126" s="85"/>
      <c r="G126" s="83">
        <f aca="true" t="shared" si="31" ref="G126:G141">+H126+I126+J126</f>
        <v>0</v>
      </c>
      <c r="H126" s="86"/>
      <c r="I126" s="74"/>
      <c r="J126" s="75"/>
      <c r="K126" s="103"/>
      <c r="L126" s="77">
        <v>0</v>
      </c>
      <c r="M126" s="77">
        <v>0</v>
      </c>
      <c r="N126" s="77">
        <v>0</v>
      </c>
      <c r="O126" s="32">
        <v>0</v>
      </c>
      <c r="P126" s="103"/>
    </row>
    <row r="127" spans="1:16" ht="15" outlineLevel="1">
      <c r="A127" s="14">
        <f aca="true" t="shared" si="32" ref="A127:A141">+A126+1</f>
        <v>108</v>
      </c>
      <c r="B127" s="23" t="s">
        <v>314</v>
      </c>
      <c r="C127" s="83">
        <f t="shared" si="30"/>
        <v>0</v>
      </c>
      <c r="D127" s="83"/>
      <c r="E127" s="83"/>
      <c r="F127" s="83"/>
      <c r="G127" s="83">
        <f t="shared" si="31"/>
        <v>0</v>
      </c>
      <c r="H127" s="86"/>
      <c r="I127" s="74"/>
      <c r="J127" s="75"/>
      <c r="K127" s="103"/>
      <c r="L127" s="77">
        <v>0</v>
      </c>
      <c r="M127" s="77">
        <v>0</v>
      </c>
      <c r="N127" s="77">
        <v>0</v>
      </c>
      <c r="O127" s="32">
        <v>0</v>
      </c>
      <c r="P127" s="103"/>
    </row>
    <row r="128" spans="1:16" ht="15" outlineLevel="1">
      <c r="A128" s="14">
        <f t="shared" si="32"/>
        <v>109</v>
      </c>
      <c r="B128" s="23" t="s">
        <v>447</v>
      </c>
      <c r="C128" s="83">
        <f t="shared" si="30"/>
        <v>0</v>
      </c>
      <c r="D128" s="83"/>
      <c r="E128" s="83"/>
      <c r="F128" s="83"/>
      <c r="G128" s="83">
        <f t="shared" si="31"/>
        <v>0</v>
      </c>
      <c r="H128" s="86"/>
      <c r="I128" s="74"/>
      <c r="J128" s="75"/>
      <c r="K128" s="103"/>
      <c r="L128" s="77">
        <v>0</v>
      </c>
      <c r="M128" s="77">
        <v>0</v>
      </c>
      <c r="N128" s="77">
        <v>0</v>
      </c>
      <c r="O128" s="32">
        <v>0</v>
      </c>
      <c r="P128" s="103"/>
    </row>
    <row r="129" spans="1:16" ht="15" outlineLevel="1">
      <c r="A129" s="14">
        <f t="shared" si="32"/>
        <v>110</v>
      </c>
      <c r="B129" s="23" t="s">
        <v>315</v>
      </c>
      <c r="C129" s="83">
        <f t="shared" si="30"/>
        <v>0</v>
      </c>
      <c r="D129" s="83"/>
      <c r="E129" s="83"/>
      <c r="F129" s="83"/>
      <c r="G129" s="83">
        <f t="shared" si="31"/>
        <v>0</v>
      </c>
      <c r="H129" s="86"/>
      <c r="I129" s="74"/>
      <c r="J129" s="75"/>
      <c r="K129" s="103"/>
      <c r="L129" s="77">
        <v>0</v>
      </c>
      <c r="M129" s="77">
        <v>0</v>
      </c>
      <c r="N129" s="77">
        <v>0</v>
      </c>
      <c r="O129" s="32">
        <v>0</v>
      </c>
      <c r="P129" s="103"/>
    </row>
    <row r="130" spans="1:16" ht="15" outlineLevel="1">
      <c r="A130" s="14">
        <f t="shared" si="32"/>
        <v>111</v>
      </c>
      <c r="B130" s="23" t="s">
        <v>316</v>
      </c>
      <c r="C130" s="83">
        <f t="shared" si="30"/>
        <v>0</v>
      </c>
      <c r="D130" s="83"/>
      <c r="E130" s="83"/>
      <c r="F130" s="83"/>
      <c r="G130" s="83">
        <f t="shared" si="31"/>
        <v>0</v>
      </c>
      <c r="H130" s="86"/>
      <c r="I130" s="74"/>
      <c r="J130" s="75"/>
      <c r="K130" s="103"/>
      <c r="L130" s="77">
        <v>0</v>
      </c>
      <c r="M130" s="77">
        <v>0</v>
      </c>
      <c r="N130" s="77">
        <v>0</v>
      </c>
      <c r="O130" s="32">
        <v>0</v>
      </c>
      <c r="P130" s="103"/>
    </row>
    <row r="131" spans="1:16" ht="15" outlineLevel="1">
      <c r="A131" s="14">
        <f t="shared" si="32"/>
        <v>112</v>
      </c>
      <c r="B131" s="23" t="s">
        <v>317</v>
      </c>
      <c r="C131" s="83">
        <f t="shared" si="30"/>
        <v>0</v>
      </c>
      <c r="D131" s="83"/>
      <c r="E131" s="83"/>
      <c r="F131" s="83"/>
      <c r="G131" s="83">
        <f t="shared" si="31"/>
        <v>0</v>
      </c>
      <c r="H131" s="86"/>
      <c r="I131" s="74"/>
      <c r="J131" s="75"/>
      <c r="K131" s="103"/>
      <c r="L131" s="77">
        <v>0</v>
      </c>
      <c r="M131" s="77">
        <v>0</v>
      </c>
      <c r="N131" s="77">
        <v>0</v>
      </c>
      <c r="O131" s="32">
        <v>0</v>
      </c>
      <c r="P131" s="103"/>
    </row>
    <row r="132" spans="1:16" ht="15" outlineLevel="1">
      <c r="A132" s="14">
        <f t="shared" si="32"/>
        <v>113</v>
      </c>
      <c r="B132" s="23" t="s">
        <v>318</v>
      </c>
      <c r="C132" s="83">
        <f t="shared" si="30"/>
        <v>0</v>
      </c>
      <c r="D132" s="87"/>
      <c r="E132" s="83"/>
      <c r="F132" s="83"/>
      <c r="G132" s="83">
        <f t="shared" si="31"/>
        <v>0</v>
      </c>
      <c r="H132" s="86"/>
      <c r="I132" s="74"/>
      <c r="J132" s="75"/>
      <c r="K132" s="103"/>
      <c r="L132" s="77">
        <v>0</v>
      </c>
      <c r="M132" s="77">
        <v>0</v>
      </c>
      <c r="N132" s="77">
        <v>0</v>
      </c>
      <c r="O132" s="32">
        <v>0</v>
      </c>
      <c r="P132" s="103"/>
    </row>
    <row r="133" spans="1:16" ht="15" outlineLevel="1">
      <c r="A133" s="14">
        <f t="shared" si="32"/>
        <v>114</v>
      </c>
      <c r="B133" s="23" t="s">
        <v>319</v>
      </c>
      <c r="C133" s="83">
        <f t="shared" si="30"/>
        <v>0</v>
      </c>
      <c r="D133" s="83"/>
      <c r="E133" s="83"/>
      <c r="F133" s="83"/>
      <c r="G133" s="83">
        <f t="shared" si="31"/>
        <v>0</v>
      </c>
      <c r="H133" s="86"/>
      <c r="I133" s="74"/>
      <c r="J133" s="75"/>
      <c r="K133" s="103"/>
      <c r="L133" s="77">
        <v>0</v>
      </c>
      <c r="M133" s="77">
        <v>0</v>
      </c>
      <c r="N133" s="77">
        <v>0</v>
      </c>
      <c r="O133" s="32">
        <v>0</v>
      </c>
      <c r="P133" s="103"/>
    </row>
    <row r="134" spans="1:16" ht="15" outlineLevel="1">
      <c r="A134" s="14">
        <f t="shared" si="32"/>
        <v>115</v>
      </c>
      <c r="B134" s="23" t="s">
        <v>320</v>
      </c>
      <c r="C134" s="83">
        <f t="shared" si="30"/>
        <v>0</v>
      </c>
      <c r="D134" s="83"/>
      <c r="E134" s="83"/>
      <c r="F134" s="83"/>
      <c r="G134" s="83">
        <f t="shared" si="31"/>
        <v>0</v>
      </c>
      <c r="H134" s="86"/>
      <c r="I134" s="83"/>
      <c r="J134" s="75"/>
      <c r="K134" s="103"/>
      <c r="L134" s="77">
        <v>0</v>
      </c>
      <c r="M134" s="77">
        <v>0</v>
      </c>
      <c r="N134" s="77">
        <v>0</v>
      </c>
      <c r="O134" s="32">
        <v>0</v>
      </c>
      <c r="P134" s="103"/>
    </row>
    <row r="135" spans="1:16" ht="15" outlineLevel="1">
      <c r="A135" s="14">
        <f t="shared" si="32"/>
        <v>116</v>
      </c>
      <c r="B135" s="23" t="s">
        <v>448</v>
      </c>
      <c r="C135" s="83">
        <f t="shared" si="30"/>
        <v>0</v>
      </c>
      <c r="D135" s="83"/>
      <c r="E135" s="83"/>
      <c r="F135" s="83"/>
      <c r="G135" s="83">
        <f t="shared" si="31"/>
        <v>0</v>
      </c>
      <c r="H135" s="86"/>
      <c r="I135" s="83"/>
      <c r="J135" s="75"/>
      <c r="K135" s="103"/>
      <c r="L135" s="77">
        <v>0</v>
      </c>
      <c r="M135" s="77">
        <v>0</v>
      </c>
      <c r="N135" s="77">
        <v>0</v>
      </c>
      <c r="O135" s="32">
        <v>0</v>
      </c>
      <c r="P135" s="103"/>
    </row>
    <row r="136" spans="1:16" ht="15" outlineLevel="1">
      <c r="A136" s="14">
        <f t="shared" si="32"/>
        <v>117</v>
      </c>
      <c r="B136" s="23" t="s">
        <v>321</v>
      </c>
      <c r="C136" s="83">
        <f t="shared" si="30"/>
        <v>0</v>
      </c>
      <c r="D136" s="83"/>
      <c r="E136" s="83"/>
      <c r="F136" s="83"/>
      <c r="G136" s="83">
        <f t="shared" si="31"/>
        <v>0</v>
      </c>
      <c r="H136" s="86"/>
      <c r="I136" s="83"/>
      <c r="J136" s="75"/>
      <c r="K136" s="103"/>
      <c r="L136" s="77">
        <v>0</v>
      </c>
      <c r="M136" s="77">
        <v>0</v>
      </c>
      <c r="N136" s="77">
        <v>0</v>
      </c>
      <c r="O136" s="32">
        <v>0</v>
      </c>
      <c r="P136" s="103"/>
    </row>
    <row r="137" spans="1:16" ht="15" outlineLevel="1">
      <c r="A137" s="14">
        <f t="shared" si="32"/>
        <v>118</v>
      </c>
      <c r="B137" s="23" t="s">
        <v>322</v>
      </c>
      <c r="C137" s="83">
        <f t="shared" si="30"/>
        <v>866.9</v>
      </c>
      <c r="D137" s="83"/>
      <c r="E137" s="83">
        <v>866.9</v>
      </c>
      <c r="F137" s="83"/>
      <c r="G137" s="83">
        <f t="shared" si="31"/>
        <v>866.9</v>
      </c>
      <c r="H137" s="86"/>
      <c r="I137" s="83">
        <v>866.9</v>
      </c>
      <c r="J137" s="75"/>
      <c r="K137" s="103"/>
      <c r="L137" s="77">
        <v>0</v>
      </c>
      <c r="M137" s="77">
        <v>0</v>
      </c>
      <c r="N137" s="77">
        <v>0</v>
      </c>
      <c r="O137" s="32">
        <v>0</v>
      </c>
      <c r="P137" s="103"/>
    </row>
    <row r="138" spans="1:16" ht="15" outlineLevel="1">
      <c r="A138" s="14">
        <f t="shared" si="32"/>
        <v>119</v>
      </c>
      <c r="B138" s="23" t="s">
        <v>323</v>
      </c>
      <c r="C138" s="83">
        <f t="shared" si="30"/>
        <v>0</v>
      </c>
      <c r="D138" s="83"/>
      <c r="E138" s="83"/>
      <c r="F138" s="83"/>
      <c r="G138" s="83">
        <f t="shared" si="31"/>
        <v>0</v>
      </c>
      <c r="H138" s="86"/>
      <c r="I138" s="83"/>
      <c r="J138" s="75"/>
      <c r="K138" s="103"/>
      <c r="L138" s="77">
        <v>0</v>
      </c>
      <c r="M138" s="77">
        <v>0</v>
      </c>
      <c r="N138" s="77">
        <v>0</v>
      </c>
      <c r="O138" s="32">
        <v>0</v>
      </c>
      <c r="P138" s="103"/>
    </row>
    <row r="139" spans="1:16" ht="15" outlineLevel="1">
      <c r="A139" s="14">
        <f t="shared" si="32"/>
        <v>120</v>
      </c>
      <c r="B139" s="23" t="s">
        <v>324</v>
      </c>
      <c r="C139" s="83">
        <f t="shared" si="30"/>
        <v>0</v>
      </c>
      <c r="D139" s="83"/>
      <c r="E139" s="83"/>
      <c r="F139" s="83"/>
      <c r="G139" s="83">
        <f t="shared" si="31"/>
        <v>0</v>
      </c>
      <c r="H139" s="86"/>
      <c r="I139" s="83"/>
      <c r="J139" s="75"/>
      <c r="K139" s="103"/>
      <c r="L139" s="77">
        <v>0</v>
      </c>
      <c r="M139" s="77">
        <v>0</v>
      </c>
      <c r="N139" s="77">
        <v>0</v>
      </c>
      <c r="O139" s="32">
        <v>0</v>
      </c>
      <c r="P139" s="103"/>
    </row>
    <row r="140" spans="1:16" ht="15" outlineLevel="1">
      <c r="A140" s="14">
        <f t="shared" si="32"/>
        <v>121</v>
      </c>
      <c r="B140" s="23" t="s">
        <v>325</v>
      </c>
      <c r="C140" s="83">
        <f t="shared" si="30"/>
        <v>0</v>
      </c>
      <c r="D140" s="83"/>
      <c r="E140" s="83"/>
      <c r="F140" s="83"/>
      <c r="G140" s="83">
        <f t="shared" si="31"/>
        <v>0</v>
      </c>
      <c r="H140" s="86"/>
      <c r="I140" s="83"/>
      <c r="J140" s="75"/>
      <c r="K140" s="103"/>
      <c r="L140" s="77">
        <v>0</v>
      </c>
      <c r="M140" s="77">
        <v>0</v>
      </c>
      <c r="N140" s="77">
        <v>0</v>
      </c>
      <c r="O140" s="32">
        <v>0</v>
      </c>
      <c r="P140" s="103"/>
    </row>
    <row r="141" spans="1:16" ht="15" outlineLevel="1">
      <c r="A141" s="14">
        <f t="shared" si="32"/>
        <v>122</v>
      </c>
      <c r="B141" s="23" t="s">
        <v>313</v>
      </c>
      <c r="C141" s="83">
        <f t="shared" si="30"/>
        <v>0</v>
      </c>
      <c r="D141" s="83"/>
      <c r="E141" s="83"/>
      <c r="F141" s="83"/>
      <c r="G141" s="83">
        <f t="shared" si="31"/>
        <v>0</v>
      </c>
      <c r="H141" s="86"/>
      <c r="I141" s="83"/>
      <c r="J141" s="75"/>
      <c r="K141" s="104"/>
      <c r="L141" s="77">
        <v>0</v>
      </c>
      <c r="M141" s="77">
        <v>0</v>
      </c>
      <c r="N141" s="77">
        <v>0</v>
      </c>
      <c r="O141" s="32">
        <v>0</v>
      </c>
      <c r="P141" s="104"/>
    </row>
    <row r="142" spans="1:16" ht="15">
      <c r="A142" s="17">
        <v>9</v>
      </c>
      <c r="B142" s="18" t="s">
        <v>410</v>
      </c>
      <c r="C142" s="5">
        <f>SUM(C143:C154)</f>
        <v>46000</v>
      </c>
      <c r="D142" s="5">
        <f aca="true" t="shared" si="33" ref="D142:L142">SUM(D143:D154)</f>
        <v>0</v>
      </c>
      <c r="E142" s="5">
        <f t="shared" si="33"/>
        <v>46000</v>
      </c>
      <c r="F142" s="5">
        <f t="shared" si="33"/>
        <v>0</v>
      </c>
      <c r="G142" s="5">
        <f t="shared" si="33"/>
        <v>21443.9</v>
      </c>
      <c r="H142" s="5">
        <f t="shared" si="33"/>
        <v>8544</v>
      </c>
      <c r="I142" s="5">
        <f t="shared" si="33"/>
        <v>1904.9</v>
      </c>
      <c r="J142" s="5">
        <f t="shared" si="33"/>
        <v>10995</v>
      </c>
      <c r="K142" s="5">
        <f t="shared" si="33"/>
        <v>0</v>
      </c>
      <c r="L142" s="5">
        <f t="shared" si="33"/>
        <v>0</v>
      </c>
      <c r="M142" s="5">
        <f>SUM(M143:M154)</f>
        <v>0</v>
      </c>
      <c r="N142" s="5">
        <f>SUM(N143:N154)</f>
        <v>0</v>
      </c>
      <c r="O142" s="5">
        <f>SUM(O143:O154)</f>
        <v>0</v>
      </c>
      <c r="P142" s="5">
        <f aca="true" t="shared" si="34" ref="P142">SUM(P143:P154)</f>
        <v>0</v>
      </c>
    </row>
    <row r="143" spans="1:16" ht="18.75" customHeight="1" outlineLevel="1">
      <c r="A143" s="14">
        <f>+A141+1</f>
        <v>123</v>
      </c>
      <c r="B143" s="15" t="s">
        <v>449</v>
      </c>
      <c r="C143" s="77">
        <v>20000</v>
      </c>
      <c r="D143" s="77">
        <v>0</v>
      </c>
      <c r="E143" s="77">
        <v>20000</v>
      </c>
      <c r="F143" s="77">
        <v>0</v>
      </c>
      <c r="G143" s="77">
        <f>H143+I143+J143</f>
        <v>10198.7</v>
      </c>
      <c r="H143" s="80">
        <f>300+90+144+240+216+96+4488</f>
        <v>5574</v>
      </c>
      <c r="I143" s="80">
        <f>21+48+28.8+72+25.8+33.1+396</f>
        <v>624.7</v>
      </c>
      <c r="J143" s="80">
        <f>2000+2000</f>
        <v>4000</v>
      </c>
      <c r="K143" s="102" t="s">
        <v>734</v>
      </c>
      <c r="L143" s="77">
        <v>0</v>
      </c>
      <c r="M143" s="77">
        <v>0</v>
      </c>
      <c r="N143" s="77">
        <v>0</v>
      </c>
      <c r="O143" s="77">
        <v>0</v>
      </c>
      <c r="P143" s="102" t="s">
        <v>734</v>
      </c>
    </row>
    <row r="144" spans="1:16" ht="15" outlineLevel="1">
      <c r="A144" s="14">
        <f aca="true" t="shared" si="35" ref="A144:A154">+A143+1</f>
        <v>124</v>
      </c>
      <c r="B144" s="21" t="s">
        <v>450</v>
      </c>
      <c r="C144" s="77">
        <v>500</v>
      </c>
      <c r="D144" s="77">
        <v>0</v>
      </c>
      <c r="E144" s="77">
        <v>500</v>
      </c>
      <c r="F144" s="77">
        <v>0</v>
      </c>
      <c r="G144" s="77">
        <f aca="true" t="shared" si="36" ref="G144:G154">H144+I144+J144</f>
        <v>258</v>
      </c>
      <c r="H144" s="80">
        <v>150</v>
      </c>
      <c r="I144" s="80">
        <v>108</v>
      </c>
      <c r="J144" s="80">
        <v>0</v>
      </c>
      <c r="K144" s="103"/>
      <c r="L144" s="77">
        <v>0</v>
      </c>
      <c r="M144" s="77">
        <v>0</v>
      </c>
      <c r="N144" s="77">
        <v>0</v>
      </c>
      <c r="O144" s="77">
        <v>0</v>
      </c>
      <c r="P144" s="103"/>
    </row>
    <row r="145" spans="1:16" ht="15" outlineLevel="1">
      <c r="A145" s="14">
        <f t="shared" si="35"/>
        <v>125</v>
      </c>
      <c r="B145" s="21" t="s">
        <v>332</v>
      </c>
      <c r="C145" s="77">
        <v>1500</v>
      </c>
      <c r="D145" s="77">
        <v>0</v>
      </c>
      <c r="E145" s="77">
        <v>1500</v>
      </c>
      <c r="F145" s="77">
        <v>0</v>
      </c>
      <c r="G145" s="77">
        <f t="shared" si="36"/>
        <v>0</v>
      </c>
      <c r="H145" s="80">
        <v>0</v>
      </c>
      <c r="I145" s="80">
        <v>0</v>
      </c>
      <c r="J145" s="80">
        <v>0</v>
      </c>
      <c r="K145" s="103"/>
      <c r="L145" s="77">
        <v>0</v>
      </c>
      <c r="M145" s="77">
        <v>0</v>
      </c>
      <c r="N145" s="77">
        <v>0</v>
      </c>
      <c r="O145" s="77">
        <v>0</v>
      </c>
      <c r="P145" s="103"/>
    </row>
    <row r="146" spans="1:16" ht="15" outlineLevel="1">
      <c r="A146" s="14">
        <f t="shared" si="35"/>
        <v>126</v>
      </c>
      <c r="B146" s="21" t="s">
        <v>326</v>
      </c>
      <c r="C146" s="77">
        <v>5000</v>
      </c>
      <c r="D146" s="77">
        <v>0</v>
      </c>
      <c r="E146" s="77">
        <v>5000</v>
      </c>
      <c r="F146" s="77">
        <v>0</v>
      </c>
      <c r="G146" s="80">
        <f t="shared" si="36"/>
        <v>765</v>
      </c>
      <c r="H146" s="80">
        <v>450</v>
      </c>
      <c r="I146" s="80">
        <v>315</v>
      </c>
      <c r="J146" s="80">
        <v>0</v>
      </c>
      <c r="K146" s="103"/>
      <c r="L146" s="77">
        <v>0</v>
      </c>
      <c r="M146" s="77">
        <v>0</v>
      </c>
      <c r="N146" s="77">
        <v>0</v>
      </c>
      <c r="O146" s="77">
        <v>0</v>
      </c>
      <c r="P146" s="103"/>
    </row>
    <row r="147" spans="1:16" ht="15" outlineLevel="1">
      <c r="A147" s="14">
        <f t="shared" si="35"/>
        <v>127</v>
      </c>
      <c r="B147" s="21" t="s">
        <v>451</v>
      </c>
      <c r="C147" s="77">
        <v>4000</v>
      </c>
      <c r="D147" s="77">
        <v>0</v>
      </c>
      <c r="E147" s="77">
        <v>4000</v>
      </c>
      <c r="F147" s="77">
        <v>0</v>
      </c>
      <c r="G147" s="77">
        <f t="shared" si="36"/>
        <v>432</v>
      </c>
      <c r="H147" s="80">
        <v>300</v>
      </c>
      <c r="I147" s="80">
        <v>132</v>
      </c>
      <c r="J147" s="80">
        <v>0</v>
      </c>
      <c r="K147" s="103"/>
      <c r="L147" s="77">
        <v>0</v>
      </c>
      <c r="M147" s="77">
        <v>0</v>
      </c>
      <c r="N147" s="77">
        <v>0</v>
      </c>
      <c r="O147" s="77">
        <v>0</v>
      </c>
      <c r="P147" s="103"/>
    </row>
    <row r="148" spans="1:16" ht="15" outlineLevel="1">
      <c r="A148" s="14">
        <f t="shared" si="35"/>
        <v>128</v>
      </c>
      <c r="B148" s="21" t="s">
        <v>329</v>
      </c>
      <c r="C148" s="77">
        <v>2000</v>
      </c>
      <c r="D148" s="77">
        <v>0</v>
      </c>
      <c r="E148" s="77">
        <v>2000</v>
      </c>
      <c r="F148" s="77">
        <v>0</v>
      </c>
      <c r="G148" s="77">
        <f t="shared" si="36"/>
        <v>6000</v>
      </c>
      <c r="H148" s="80">
        <v>330</v>
      </c>
      <c r="I148" s="80">
        <v>45</v>
      </c>
      <c r="J148" s="80">
        <f>3625+2000</f>
        <v>5625</v>
      </c>
      <c r="K148" s="103"/>
      <c r="L148" s="77">
        <v>0</v>
      </c>
      <c r="M148" s="77">
        <v>0</v>
      </c>
      <c r="N148" s="77">
        <v>0</v>
      </c>
      <c r="O148" s="77">
        <v>0</v>
      </c>
      <c r="P148" s="103"/>
    </row>
    <row r="149" spans="1:16" ht="15" outlineLevel="1">
      <c r="A149" s="14">
        <f t="shared" si="35"/>
        <v>129</v>
      </c>
      <c r="B149" s="21" t="s">
        <v>452</v>
      </c>
      <c r="C149" s="77">
        <v>2000</v>
      </c>
      <c r="D149" s="77">
        <v>0</v>
      </c>
      <c r="E149" s="77">
        <v>2000</v>
      </c>
      <c r="F149" s="77">
        <v>0</v>
      </c>
      <c r="G149" s="77">
        <f t="shared" si="36"/>
        <v>0</v>
      </c>
      <c r="H149" s="80">
        <v>0</v>
      </c>
      <c r="I149" s="80">
        <v>0</v>
      </c>
      <c r="J149" s="80">
        <v>0</v>
      </c>
      <c r="K149" s="103"/>
      <c r="L149" s="77">
        <v>0</v>
      </c>
      <c r="M149" s="77">
        <v>0</v>
      </c>
      <c r="N149" s="77">
        <v>0</v>
      </c>
      <c r="O149" s="77">
        <v>0</v>
      </c>
      <c r="P149" s="103"/>
    </row>
    <row r="150" spans="1:16" ht="15" outlineLevel="1">
      <c r="A150" s="14">
        <f t="shared" si="35"/>
        <v>130</v>
      </c>
      <c r="B150" s="21" t="s">
        <v>453</v>
      </c>
      <c r="C150" s="77">
        <v>4000</v>
      </c>
      <c r="D150" s="77">
        <v>0</v>
      </c>
      <c r="E150" s="77">
        <v>4000</v>
      </c>
      <c r="F150" s="77">
        <v>0</v>
      </c>
      <c r="G150" s="77">
        <f t="shared" si="36"/>
        <v>231</v>
      </c>
      <c r="H150" s="80">
        <v>150</v>
      </c>
      <c r="I150" s="80">
        <v>81</v>
      </c>
      <c r="J150" s="80">
        <v>0</v>
      </c>
      <c r="K150" s="103"/>
      <c r="L150" s="77">
        <v>0</v>
      </c>
      <c r="M150" s="77">
        <v>0</v>
      </c>
      <c r="N150" s="77">
        <v>0</v>
      </c>
      <c r="O150" s="77">
        <v>0</v>
      </c>
      <c r="P150" s="103"/>
    </row>
    <row r="151" spans="1:16" ht="15" outlineLevel="1">
      <c r="A151" s="14">
        <f t="shared" si="35"/>
        <v>131</v>
      </c>
      <c r="B151" s="21" t="s">
        <v>327</v>
      </c>
      <c r="C151" s="77">
        <v>2000</v>
      </c>
      <c r="D151" s="77">
        <v>0</v>
      </c>
      <c r="E151" s="77">
        <v>2000</v>
      </c>
      <c r="F151" s="77">
        <v>0</v>
      </c>
      <c r="G151" s="77">
        <f t="shared" si="36"/>
        <v>468</v>
      </c>
      <c r="H151" s="80">
        <v>300</v>
      </c>
      <c r="I151" s="80">
        <v>168</v>
      </c>
      <c r="J151" s="80">
        <v>0</v>
      </c>
      <c r="K151" s="103"/>
      <c r="L151" s="77">
        <v>0</v>
      </c>
      <c r="M151" s="77">
        <v>0</v>
      </c>
      <c r="N151" s="77">
        <v>0</v>
      </c>
      <c r="O151" s="77">
        <v>0</v>
      </c>
      <c r="P151" s="103"/>
    </row>
    <row r="152" spans="1:16" ht="15" outlineLevel="1">
      <c r="A152" s="14">
        <f t="shared" si="35"/>
        <v>132</v>
      </c>
      <c r="B152" s="21" t="s">
        <v>328</v>
      </c>
      <c r="C152" s="77">
        <v>3000</v>
      </c>
      <c r="D152" s="77">
        <v>0</v>
      </c>
      <c r="E152" s="77">
        <v>3000</v>
      </c>
      <c r="F152" s="77">
        <v>0</v>
      </c>
      <c r="G152" s="77">
        <f t="shared" si="36"/>
        <v>647.2</v>
      </c>
      <c r="H152" s="80">
        <v>450</v>
      </c>
      <c r="I152" s="80">
        <v>197.2</v>
      </c>
      <c r="J152" s="80">
        <v>0</v>
      </c>
      <c r="K152" s="103"/>
      <c r="L152" s="77">
        <v>0</v>
      </c>
      <c r="M152" s="77">
        <v>0</v>
      </c>
      <c r="N152" s="77">
        <v>0</v>
      </c>
      <c r="O152" s="77">
        <v>0</v>
      </c>
      <c r="P152" s="103"/>
    </row>
    <row r="153" spans="1:16" ht="15" outlineLevel="1">
      <c r="A153" s="14">
        <f t="shared" si="35"/>
        <v>133</v>
      </c>
      <c r="B153" s="21" t="s">
        <v>330</v>
      </c>
      <c r="C153" s="77">
        <v>1000</v>
      </c>
      <c r="D153" s="77">
        <v>0</v>
      </c>
      <c r="E153" s="77">
        <v>1000</v>
      </c>
      <c r="F153" s="77">
        <v>0</v>
      </c>
      <c r="G153" s="77">
        <f t="shared" si="36"/>
        <v>2000</v>
      </c>
      <c r="H153" s="80">
        <v>540</v>
      </c>
      <c r="I153" s="80">
        <v>90</v>
      </c>
      <c r="J153" s="80">
        <f>370+1000</f>
        <v>1370</v>
      </c>
      <c r="K153" s="103"/>
      <c r="L153" s="77">
        <v>0</v>
      </c>
      <c r="M153" s="77">
        <v>0</v>
      </c>
      <c r="N153" s="77">
        <v>0</v>
      </c>
      <c r="O153" s="77">
        <v>0</v>
      </c>
      <c r="P153" s="103"/>
    </row>
    <row r="154" spans="1:16" ht="15" outlineLevel="1">
      <c r="A154" s="14">
        <f t="shared" si="35"/>
        <v>134</v>
      </c>
      <c r="B154" s="21" t="s">
        <v>331</v>
      </c>
      <c r="C154" s="77">
        <v>1000</v>
      </c>
      <c r="D154" s="77">
        <v>0</v>
      </c>
      <c r="E154" s="77">
        <v>1000</v>
      </c>
      <c r="F154" s="77">
        <v>0</v>
      </c>
      <c r="G154" s="77">
        <f t="shared" si="36"/>
        <v>444</v>
      </c>
      <c r="H154" s="77">
        <v>300</v>
      </c>
      <c r="I154" s="77">
        <v>144</v>
      </c>
      <c r="J154" s="77">
        <v>0</v>
      </c>
      <c r="K154" s="104"/>
      <c r="L154" s="77">
        <v>0</v>
      </c>
      <c r="M154" s="77">
        <v>0</v>
      </c>
      <c r="N154" s="77">
        <v>0</v>
      </c>
      <c r="O154" s="77">
        <v>0</v>
      </c>
      <c r="P154" s="104"/>
    </row>
    <row r="155" spans="1:16" ht="22.5" customHeight="1">
      <c r="A155" s="17">
        <v>10</v>
      </c>
      <c r="B155" s="18" t="s">
        <v>411</v>
      </c>
      <c r="C155" s="70">
        <f>SUM(C156:C171)</f>
        <v>78470</v>
      </c>
      <c r="D155" s="70">
        <f aca="true" t="shared" si="37" ref="D155:L155">SUM(D156:D171)</f>
        <v>0</v>
      </c>
      <c r="E155" s="70">
        <f t="shared" si="37"/>
        <v>11075</v>
      </c>
      <c r="F155" s="70">
        <f t="shared" si="37"/>
        <v>0</v>
      </c>
      <c r="G155" s="70">
        <f t="shared" si="37"/>
        <v>39409</v>
      </c>
      <c r="H155" s="70">
        <f t="shared" si="37"/>
        <v>7915.099999999999</v>
      </c>
      <c r="I155" s="70">
        <f t="shared" si="37"/>
        <v>11143.5</v>
      </c>
      <c r="J155" s="70">
        <f t="shared" si="37"/>
        <v>20350.399999999998</v>
      </c>
      <c r="K155" s="5">
        <f t="shared" si="37"/>
        <v>0</v>
      </c>
      <c r="L155" s="5">
        <f t="shared" si="37"/>
        <v>0</v>
      </c>
      <c r="M155" s="5">
        <f>SUM(M156:M171)</f>
        <v>0</v>
      </c>
      <c r="N155" s="5">
        <f>SUM(N156:N171)</f>
        <v>0</v>
      </c>
      <c r="O155" s="5">
        <f>SUM(O156:O171)</f>
        <v>0</v>
      </c>
      <c r="P155" s="5">
        <f aca="true" t="shared" si="38" ref="P155">SUM(P156:P171)</f>
        <v>0</v>
      </c>
    </row>
    <row r="156" spans="1:16" ht="18.75" customHeight="1" outlineLevel="1">
      <c r="A156" s="14">
        <f>+A154+1</f>
        <v>135</v>
      </c>
      <c r="B156" s="15" t="s">
        <v>454</v>
      </c>
      <c r="C156" s="77">
        <v>8000</v>
      </c>
      <c r="D156" s="77">
        <v>0</v>
      </c>
      <c r="E156" s="77">
        <v>1140</v>
      </c>
      <c r="F156" s="77">
        <v>0</v>
      </c>
      <c r="G156" s="77">
        <f>+H156+I156+J156</f>
        <v>1140</v>
      </c>
      <c r="H156" s="77">
        <v>240</v>
      </c>
      <c r="I156" s="77">
        <v>450</v>
      </c>
      <c r="J156" s="77">
        <v>450</v>
      </c>
      <c r="K156" s="102" t="s">
        <v>734</v>
      </c>
      <c r="L156" s="77"/>
      <c r="M156" s="77"/>
      <c r="N156" s="77"/>
      <c r="O156" s="77"/>
      <c r="P156" s="102" t="s">
        <v>734</v>
      </c>
    </row>
    <row r="157" spans="1:16" ht="15" outlineLevel="1">
      <c r="A157" s="14">
        <f aca="true" t="shared" si="39" ref="A157:A171">+A156+1</f>
        <v>136</v>
      </c>
      <c r="B157" s="21" t="s">
        <v>333</v>
      </c>
      <c r="C157" s="77">
        <v>5000</v>
      </c>
      <c r="D157" s="77">
        <v>0</v>
      </c>
      <c r="E157" s="77">
        <v>0</v>
      </c>
      <c r="F157" s="77">
        <v>0</v>
      </c>
      <c r="G157" s="77">
        <v>0</v>
      </c>
      <c r="H157" s="77">
        <v>0</v>
      </c>
      <c r="I157" s="77">
        <v>0</v>
      </c>
      <c r="J157" s="77">
        <v>0</v>
      </c>
      <c r="K157" s="103"/>
      <c r="L157" s="77">
        <v>0</v>
      </c>
      <c r="M157" s="77">
        <v>0</v>
      </c>
      <c r="N157" s="77">
        <v>0</v>
      </c>
      <c r="O157" s="77">
        <v>0</v>
      </c>
      <c r="P157" s="103"/>
    </row>
    <row r="158" spans="1:16" ht="15" outlineLevel="1">
      <c r="A158" s="14">
        <f t="shared" si="39"/>
        <v>137</v>
      </c>
      <c r="B158" s="21" t="s">
        <v>343</v>
      </c>
      <c r="C158" s="77">
        <v>5000</v>
      </c>
      <c r="D158" s="77">
        <v>0</v>
      </c>
      <c r="E158" s="77">
        <v>970</v>
      </c>
      <c r="F158" s="77">
        <v>0</v>
      </c>
      <c r="G158" s="77">
        <v>970</v>
      </c>
      <c r="H158" s="77">
        <v>670</v>
      </c>
      <c r="I158" s="77">
        <v>300</v>
      </c>
      <c r="J158" s="77">
        <v>0</v>
      </c>
      <c r="K158" s="103"/>
      <c r="L158" s="77">
        <v>0</v>
      </c>
      <c r="M158" s="77">
        <v>0</v>
      </c>
      <c r="N158" s="77">
        <v>0</v>
      </c>
      <c r="O158" s="77">
        <v>0</v>
      </c>
      <c r="P158" s="103"/>
    </row>
    <row r="159" spans="1:16" ht="15" outlineLevel="1">
      <c r="A159" s="14">
        <f t="shared" si="39"/>
        <v>138</v>
      </c>
      <c r="B159" s="21" t="s">
        <v>334</v>
      </c>
      <c r="C159" s="77">
        <v>5470</v>
      </c>
      <c r="D159" s="77">
        <v>0</v>
      </c>
      <c r="E159" s="77">
        <v>610</v>
      </c>
      <c r="F159" s="77">
        <v>0</v>
      </c>
      <c r="G159" s="77">
        <v>610</v>
      </c>
      <c r="H159" s="77">
        <v>530</v>
      </c>
      <c r="I159" s="77">
        <v>80</v>
      </c>
      <c r="J159" s="77">
        <v>0</v>
      </c>
      <c r="K159" s="103"/>
      <c r="L159" s="77">
        <v>0</v>
      </c>
      <c r="M159" s="77">
        <v>0</v>
      </c>
      <c r="N159" s="77">
        <v>0</v>
      </c>
      <c r="O159" s="77">
        <v>0</v>
      </c>
      <c r="P159" s="103"/>
    </row>
    <row r="160" spans="1:16" ht="15" outlineLevel="1">
      <c r="A160" s="14">
        <f t="shared" si="39"/>
        <v>139</v>
      </c>
      <c r="B160" s="21" t="s">
        <v>335</v>
      </c>
      <c r="C160" s="77">
        <v>5000</v>
      </c>
      <c r="D160" s="77">
        <v>0</v>
      </c>
      <c r="E160" s="77">
        <v>0</v>
      </c>
      <c r="F160" s="77">
        <v>0</v>
      </c>
      <c r="G160" s="77">
        <v>0</v>
      </c>
      <c r="H160" s="77">
        <v>0</v>
      </c>
      <c r="I160" s="77">
        <v>0</v>
      </c>
      <c r="J160" s="77">
        <v>0</v>
      </c>
      <c r="K160" s="103"/>
      <c r="L160" s="77">
        <v>0</v>
      </c>
      <c r="M160" s="77">
        <v>0</v>
      </c>
      <c r="N160" s="77">
        <v>0</v>
      </c>
      <c r="O160" s="77">
        <v>0</v>
      </c>
      <c r="P160" s="103"/>
    </row>
    <row r="161" spans="1:16" ht="15" outlineLevel="1">
      <c r="A161" s="14">
        <f t="shared" si="39"/>
        <v>140</v>
      </c>
      <c r="B161" s="21" t="s">
        <v>336</v>
      </c>
      <c r="C161" s="77">
        <v>5000</v>
      </c>
      <c r="D161" s="77">
        <v>0</v>
      </c>
      <c r="E161" s="77">
        <v>0</v>
      </c>
      <c r="F161" s="77">
        <v>0</v>
      </c>
      <c r="G161" s="77">
        <v>0</v>
      </c>
      <c r="H161" s="77">
        <v>0</v>
      </c>
      <c r="I161" s="77">
        <v>0</v>
      </c>
      <c r="J161" s="77">
        <v>0</v>
      </c>
      <c r="K161" s="103"/>
      <c r="L161" s="77">
        <v>0</v>
      </c>
      <c r="M161" s="77">
        <v>0</v>
      </c>
      <c r="N161" s="77">
        <v>0</v>
      </c>
      <c r="O161" s="77">
        <v>0</v>
      </c>
      <c r="P161" s="103"/>
    </row>
    <row r="162" spans="1:16" ht="15" outlineLevel="1">
      <c r="A162" s="14">
        <f t="shared" si="39"/>
        <v>141</v>
      </c>
      <c r="B162" s="21" t="s">
        <v>337</v>
      </c>
      <c r="C162" s="77">
        <v>5000</v>
      </c>
      <c r="D162" s="77">
        <v>0</v>
      </c>
      <c r="E162" s="77">
        <v>0</v>
      </c>
      <c r="F162" s="77">
        <v>0</v>
      </c>
      <c r="G162" s="77">
        <v>0</v>
      </c>
      <c r="H162" s="77">
        <v>0</v>
      </c>
      <c r="I162" s="77">
        <v>0</v>
      </c>
      <c r="J162" s="77">
        <v>0</v>
      </c>
      <c r="K162" s="103"/>
      <c r="L162" s="77">
        <v>0</v>
      </c>
      <c r="M162" s="77">
        <v>0</v>
      </c>
      <c r="N162" s="77">
        <v>0</v>
      </c>
      <c r="O162" s="77">
        <v>0</v>
      </c>
      <c r="P162" s="103"/>
    </row>
    <row r="163" spans="1:16" ht="15" outlineLevel="1">
      <c r="A163" s="14">
        <f t="shared" si="39"/>
        <v>142</v>
      </c>
      <c r="B163" s="21" t="s">
        <v>455</v>
      </c>
      <c r="C163" s="77">
        <v>5000</v>
      </c>
      <c r="D163" s="77">
        <v>0</v>
      </c>
      <c r="E163" s="77">
        <v>0</v>
      </c>
      <c r="F163" s="77">
        <v>0</v>
      </c>
      <c r="G163" s="77">
        <v>0</v>
      </c>
      <c r="H163" s="77">
        <v>0</v>
      </c>
      <c r="I163" s="77">
        <v>0</v>
      </c>
      <c r="J163" s="77">
        <v>0</v>
      </c>
      <c r="K163" s="103"/>
      <c r="L163" s="77">
        <v>0</v>
      </c>
      <c r="M163" s="77">
        <v>0</v>
      </c>
      <c r="N163" s="77">
        <v>0</v>
      </c>
      <c r="O163" s="77">
        <v>0</v>
      </c>
      <c r="P163" s="103"/>
    </row>
    <row r="164" spans="1:16" ht="15" outlineLevel="1">
      <c r="A164" s="14">
        <f t="shared" si="39"/>
        <v>143</v>
      </c>
      <c r="B164" s="21" t="s">
        <v>338</v>
      </c>
      <c r="C164" s="77">
        <v>5000</v>
      </c>
      <c r="D164" s="77">
        <v>0</v>
      </c>
      <c r="E164" s="77">
        <v>2803</v>
      </c>
      <c r="F164" s="77">
        <v>0</v>
      </c>
      <c r="G164" s="77">
        <v>2803</v>
      </c>
      <c r="H164" s="77">
        <v>1400</v>
      </c>
      <c r="I164" s="77">
        <v>1403</v>
      </c>
      <c r="J164" s="77">
        <v>0</v>
      </c>
      <c r="K164" s="103"/>
      <c r="L164" s="77">
        <v>0</v>
      </c>
      <c r="M164" s="77">
        <v>0</v>
      </c>
      <c r="N164" s="77">
        <v>0</v>
      </c>
      <c r="O164" s="77">
        <v>0</v>
      </c>
      <c r="P164" s="103"/>
    </row>
    <row r="165" spans="1:16" ht="15" outlineLevel="1">
      <c r="A165" s="14">
        <f t="shared" si="39"/>
        <v>144</v>
      </c>
      <c r="B165" s="21" t="s">
        <v>456</v>
      </c>
      <c r="C165" s="77">
        <v>5000</v>
      </c>
      <c r="D165" s="77">
        <v>0</v>
      </c>
      <c r="E165" s="77">
        <v>0</v>
      </c>
      <c r="F165" s="77">
        <v>0</v>
      </c>
      <c r="G165" s="77">
        <v>0</v>
      </c>
      <c r="H165" s="77">
        <v>0</v>
      </c>
      <c r="I165" s="77">
        <v>0</v>
      </c>
      <c r="J165" s="77">
        <v>0</v>
      </c>
      <c r="K165" s="103"/>
      <c r="L165" s="77">
        <v>0</v>
      </c>
      <c r="M165" s="77">
        <v>0</v>
      </c>
      <c r="N165" s="77">
        <v>0</v>
      </c>
      <c r="O165" s="77">
        <v>0</v>
      </c>
      <c r="P165" s="103"/>
    </row>
    <row r="166" spans="1:16" ht="15" outlineLevel="1">
      <c r="A166" s="14">
        <f t="shared" si="39"/>
        <v>145</v>
      </c>
      <c r="B166" s="21" t="s">
        <v>339</v>
      </c>
      <c r="C166" s="77">
        <v>5000</v>
      </c>
      <c r="D166" s="77">
        <v>0</v>
      </c>
      <c r="E166" s="77">
        <v>0</v>
      </c>
      <c r="F166" s="77">
        <v>0</v>
      </c>
      <c r="G166" s="77">
        <v>0</v>
      </c>
      <c r="H166" s="77">
        <v>0</v>
      </c>
      <c r="I166" s="77">
        <v>0</v>
      </c>
      <c r="J166" s="77">
        <v>0</v>
      </c>
      <c r="K166" s="103"/>
      <c r="L166" s="77">
        <v>0</v>
      </c>
      <c r="M166" s="77">
        <v>0</v>
      </c>
      <c r="N166" s="77">
        <v>0</v>
      </c>
      <c r="O166" s="77">
        <v>0</v>
      </c>
      <c r="P166" s="103"/>
    </row>
    <row r="167" spans="1:16" ht="15" outlineLevel="1">
      <c r="A167" s="14">
        <f t="shared" si="39"/>
        <v>146</v>
      </c>
      <c r="B167" s="21" t="s">
        <v>340</v>
      </c>
      <c r="C167" s="77">
        <v>5000</v>
      </c>
      <c r="D167" s="77">
        <v>0</v>
      </c>
      <c r="E167" s="77">
        <v>5000</v>
      </c>
      <c r="F167" s="77">
        <v>0</v>
      </c>
      <c r="G167" s="77">
        <v>500</v>
      </c>
      <c r="H167" s="77"/>
      <c r="I167" s="77">
        <v>300</v>
      </c>
      <c r="J167" s="77">
        <v>200</v>
      </c>
      <c r="K167" s="103"/>
      <c r="L167" s="77">
        <v>0</v>
      </c>
      <c r="M167" s="77">
        <v>0</v>
      </c>
      <c r="N167" s="77">
        <v>0</v>
      </c>
      <c r="O167" s="77">
        <v>0</v>
      </c>
      <c r="P167" s="103"/>
    </row>
    <row r="168" spans="1:16" ht="15" outlineLevel="1">
      <c r="A168" s="14">
        <f t="shared" si="39"/>
        <v>147</v>
      </c>
      <c r="B168" s="21" t="s">
        <v>341</v>
      </c>
      <c r="C168" s="77">
        <v>5000</v>
      </c>
      <c r="D168" s="77">
        <v>0</v>
      </c>
      <c r="E168" s="77">
        <v>552</v>
      </c>
      <c r="F168" s="77">
        <v>0</v>
      </c>
      <c r="G168" s="77">
        <v>552</v>
      </c>
      <c r="H168" s="77">
        <v>150</v>
      </c>
      <c r="I168" s="77">
        <v>402</v>
      </c>
      <c r="J168" s="77">
        <v>0</v>
      </c>
      <c r="K168" s="103"/>
      <c r="L168" s="77">
        <v>0</v>
      </c>
      <c r="M168" s="77">
        <v>0</v>
      </c>
      <c r="N168" s="77">
        <v>0</v>
      </c>
      <c r="O168" s="77">
        <v>0</v>
      </c>
      <c r="P168" s="103"/>
    </row>
    <row r="169" spans="1:16" ht="15" outlineLevel="1">
      <c r="A169" s="14">
        <f t="shared" si="39"/>
        <v>148</v>
      </c>
      <c r="B169" s="21" t="s">
        <v>342</v>
      </c>
      <c r="C169" s="77">
        <v>5000</v>
      </c>
      <c r="D169" s="77">
        <v>0</v>
      </c>
      <c r="E169" s="77">
        <v>0</v>
      </c>
      <c r="F169" s="77">
        <v>0</v>
      </c>
      <c r="G169" s="77">
        <v>0</v>
      </c>
      <c r="H169" s="77">
        <v>0</v>
      </c>
      <c r="I169" s="77">
        <v>0</v>
      </c>
      <c r="J169" s="77">
        <v>0</v>
      </c>
      <c r="K169" s="103"/>
      <c r="L169" s="77">
        <v>0</v>
      </c>
      <c r="M169" s="77">
        <v>0</v>
      </c>
      <c r="N169" s="77">
        <v>0</v>
      </c>
      <c r="O169" s="77">
        <v>0</v>
      </c>
      <c r="P169" s="103"/>
    </row>
    <row r="170" spans="1:16" ht="15" outlineLevel="1">
      <c r="A170" s="14">
        <f t="shared" si="39"/>
        <v>149</v>
      </c>
      <c r="B170" s="21" t="s">
        <v>457</v>
      </c>
      <c r="C170" s="77">
        <v>5000</v>
      </c>
      <c r="D170" s="77">
        <v>0</v>
      </c>
      <c r="E170" s="77">
        <v>0</v>
      </c>
      <c r="F170" s="77">
        <v>0</v>
      </c>
      <c r="G170" s="77">
        <v>0</v>
      </c>
      <c r="H170" s="77">
        <v>0</v>
      </c>
      <c r="I170" s="77">
        <v>0</v>
      </c>
      <c r="J170" s="77">
        <v>0</v>
      </c>
      <c r="K170" s="103"/>
      <c r="L170" s="77">
        <v>0</v>
      </c>
      <c r="M170" s="77">
        <v>0</v>
      </c>
      <c r="N170" s="77">
        <v>0</v>
      </c>
      <c r="O170" s="77">
        <v>0</v>
      </c>
      <c r="P170" s="103"/>
    </row>
    <row r="171" spans="1:16" ht="15" outlineLevel="1">
      <c r="A171" s="14">
        <f t="shared" si="39"/>
        <v>150</v>
      </c>
      <c r="B171" s="21" t="s">
        <v>458</v>
      </c>
      <c r="C171" s="77" t="s">
        <v>738</v>
      </c>
      <c r="D171" s="77">
        <v>0</v>
      </c>
      <c r="E171" s="77" t="str">
        <f>+C171</f>
        <v>33 334</v>
      </c>
      <c r="F171" s="77">
        <f>+L171</f>
        <v>0</v>
      </c>
      <c r="G171" s="77">
        <v>32834</v>
      </c>
      <c r="H171" s="77">
        <v>4925.099999999999</v>
      </c>
      <c r="I171" s="77">
        <v>8208.5</v>
      </c>
      <c r="J171" s="77">
        <v>19700.399999999998</v>
      </c>
      <c r="K171" s="104"/>
      <c r="L171" s="77">
        <v>0</v>
      </c>
      <c r="M171" s="77">
        <v>0</v>
      </c>
      <c r="N171" s="77">
        <v>0</v>
      </c>
      <c r="O171" s="77">
        <v>0</v>
      </c>
      <c r="P171" s="104"/>
    </row>
    <row r="172" spans="1:16" ht="15">
      <c r="A172" s="17">
        <v>11</v>
      </c>
      <c r="B172" s="18" t="s">
        <v>412</v>
      </c>
      <c r="C172" s="5">
        <f>SUM(C173:C195)</f>
        <v>15000</v>
      </c>
      <c r="D172" s="5">
        <f aca="true" t="shared" si="40" ref="D172:O172">SUM(D173:D195)</f>
        <v>0</v>
      </c>
      <c r="E172" s="5">
        <f t="shared" si="40"/>
        <v>15000</v>
      </c>
      <c r="F172" s="5">
        <f t="shared" si="40"/>
        <v>0</v>
      </c>
      <c r="G172" s="5">
        <f t="shared" si="40"/>
        <v>0</v>
      </c>
      <c r="H172" s="5">
        <f t="shared" si="40"/>
        <v>0</v>
      </c>
      <c r="I172" s="5">
        <f t="shared" si="40"/>
        <v>0</v>
      </c>
      <c r="J172" s="5">
        <f t="shared" si="40"/>
        <v>0</v>
      </c>
      <c r="K172" s="5">
        <f t="shared" si="40"/>
        <v>0</v>
      </c>
      <c r="L172" s="5">
        <f t="shared" si="40"/>
        <v>0</v>
      </c>
      <c r="M172" s="5">
        <f t="shared" si="40"/>
        <v>0</v>
      </c>
      <c r="N172" s="5">
        <f t="shared" si="40"/>
        <v>0</v>
      </c>
      <c r="O172" s="5">
        <f t="shared" si="40"/>
        <v>0</v>
      </c>
      <c r="P172" s="5">
        <f aca="true" t="shared" si="41" ref="P172">SUM(P173:P195)</f>
        <v>0</v>
      </c>
    </row>
    <row r="173" spans="1:16" ht="18.75" customHeight="1" outlineLevel="1">
      <c r="A173" s="14">
        <f>+A171+1</f>
        <v>151</v>
      </c>
      <c r="B173" s="15" t="s">
        <v>459</v>
      </c>
      <c r="C173" s="77">
        <v>15000</v>
      </c>
      <c r="D173" s="5">
        <f aca="true" t="shared" si="42" ref="D173">SUM(D174:D196)</f>
        <v>0</v>
      </c>
      <c r="E173" s="77">
        <v>15000</v>
      </c>
      <c r="F173" s="5">
        <f aca="true" t="shared" si="43" ref="F173">SUM(F174:F196)</f>
        <v>0</v>
      </c>
      <c r="G173" s="89">
        <v>0</v>
      </c>
      <c r="H173" s="77">
        <v>0</v>
      </c>
      <c r="I173" s="72">
        <v>0</v>
      </c>
      <c r="J173" s="77">
        <v>0</v>
      </c>
      <c r="K173" s="102" t="s">
        <v>734</v>
      </c>
      <c r="L173" s="77">
        <v>0</v>
      </c>
      <c r="M173" s="77">
        <v>0</v>
      </c>
      <c r="N173" s="77">
        <v>0</v>
      </c>
      <c r="O173" s="77">
        <v>0</v>
      </c>
      <c r="P173" s="102" t="s">
        <v>734</v>
      </c>
    </row>
    <row r="174" spans="1:16" ht="15" outlineLevel="1">
      <c r="A174" s="14">
        <f>+A173+1</f>
        <v>152</v>
      </c>
      <c r="B174" s="21" t="s">
        <v>344</v>
      </c>
      <c r="C174" s="77">
        <v>0</v>
      </c>
      <c r="D174" s="77">
        <v>0</v>
      </c>
      <c r="E174" s="77">
        <v>0</v>
      </c>
      <c r="F174" s="77">
        <v>0</v>
      </c>
      <c r="G174" s="83">
        <v>0</v>
      </c>
      <c r="H174" s="83">
        <v>0</v>
      </c>
      <c r="I174" s="72">
        <v>0</v>
      </c>
      <c r="J174" s="77">
        <v>0</v>
      </c>
      <c r="K174" s="103"/>
      <c r="L174" s="77">
        <v>0</v>
      </c>
      <c r="M174" s="77">
        <v>0</v>
      </c>
      <c r="N174" s="77">
        <v>0</v>
      </c>
      <c r="O174" s="77">
        <v>0</v>
      </c>
      <c r="P174" s="103"/>
    </row>
    <row r="175" spans="1:16" ht="15" outlineLevel="1">
      <c r="A175" s="14">
        <f aca="true" t="shared" si="44" ref="A175:A195">+A174+1</f>
        <v>153</v>
      </c>
      <c r="B175" s="21" t="s">
        <v>345</v>
      </c>
      <c r="C175" s="77">
        <v>0</v>
      </c>
      <c r="D175" s="77">
        <v>0</v>
      </c>
      <c r="E175" s="77">
        <v>0</v>
      </c>
      <c r="F175" s="77">
        <v>0</v>
      </c>
      <c r="G175" s="83">
        <v>0</v>
      </c>
      <c r="H175" s="83">
        <v>0</v>
      </c>
      <c r="I175" s="72">
        <v>0</v>
      </c>
      <c r="J175" s="77">
        <v>0</v>
      </c>
      <c r="K175" s="103"/>
      <c r="L175" s="77">
        <v>0</v>
      </c>
      <c r="M175" s="77">
        <v>0</v>
      </c>
      <c r="N175" s="77">
        <v>0</v>
      </c>
      <c r="O175" s="77">
        <v>0</v>
      </c>
      <c r="P175" s="103"/>
    </row>
    <row r="176" spans="1:16" ht="15" outlineLevel="1">
      <c r="A176" s="14">
        <f t="shared" si="44"/>
        <v>154</v>
      </c>
      <c r="B176" s="21" t="s">
        <v>460</v>
      </c>
      <c r="C176" s="77">
        <v>0</v>
      </c>
      <c r="D176" s="77">
        <v>0</v>
      </c>
      <c r="E176" s="77">
        <v>0</v>
      </c>
      <c r="F176" s="77">
        <v>0</v>
      </c>
      <c r="G176" s="83">
        <v>0</v>
      </c>
      <c r="H176" s="83">
        <v>0</v>
      </c>
      <c r="I176" s="72">
        <v>0</v>
      </c>
      <c r="J176" s="77">
        <v>0</v>
      </c>
      <c r="K176" s="103"/>
      <c r="L176" s="77">
        <v>0</v>
      </c>
      <c r="M176" s="77">
        <v>0</v>
      </c>
      <c r="N176" s="77">
        <v>0</v>
      </c>
      <c r="O176" s="77">
        <v>0</v>
      </c>
      <c r="P176" s="103"/>
    </row>
    <row r="177" spans="1:16" ht="15" outlineLevel="1">
      <c r="A177" s="14">
        <f t="shared" si="44"/>
        <v>155</v>
      </c>
      <c r="B177" s="21" t="s">
        <v>346</v>
      </c>
      <c r="C177" s="77">
        <v>0</v>
      </c>
      <c r="D177" s="77">
        <v>0</v>
      </c>
      <c r="E177" s="77">
        <v>0</v>
      </c>
      <c r="F177" s="77">
        <v>0</v>
      </c>
      <c r="G177" s="83">
        <v>0</v>
      </c>
      <c r="H177" s="83">
        <v>0</v>
      </c>
      <c r="I177" s="72">
        <v>0</v>
      </c>
      <c r="J177" s="77">
        <v>0</v>
      </c>
      <c r="K177" s="103"/>
      <c r="L177" s="77">
        <v>0</v>
      </c>
      <c r="M177" s="77">
        <v>0</v>
      </c>
      <c r="N177" s="77">
        <v>0</v>
      </c>
      <c r="O177" s="77">
        <v>0</v>
      </c>
      <c r="P177" s="103"/>
    </row>
    <row r="178" spans="1:16" ht="15" outlineLevel="1">
      <c r="A178" s="14">
        <f t="shared" si="44"/>
        <v>156</v>
      </c>
      <c r="B178" s="21" t="s">
        <v>347</v>
      </c>
      <c r="C178" s="77">
        <v>0</v>
      </c>
      <c r="D178" s="77">
        <v>0</v>
      </c>
      <c r="E178" s="77">
        <v>0</v>
      </c>
      <c r="F178" s="77">
        <v>0</v>
      </c>
      <c r="G178" s="83">
        <v>0</v>
      </c>
      <c r="H178" s="83">
        <v>0</v>
      </c>
      <c r="I178" s="72">
        <v>0</v>
      </c>
      <c r="J178" s="77">
        <v>0</v>
      </c>
      <c r="K178" s="103"/>
      <c r="L178" s="77">
        <v>0</v>
      </c>
      <c r="M178" s="77">
        <v>0</v>
      </c>
      <c r="N178" s="77">
        <v>0</v>
      </c>
      <c r="O178" s="77">
        <v>0</v>
      </c>
      <c r="P178" s="103"/>
    </row>
    <row r="179" spans="1:16" ht="15" outlineLevel="1">
      <c r="A179" s="14">
        <f t="shared" si="44"/>
        <v>157</v>
      </c>
      <c r="B179" s="21" t="s">
        <v>461</v>
      </c>
      <c r="C179" s="77">
        <v>0</v>
      </c>
      <c r="D179" s="77">
        <v>0</v>
      </c>
      <c r="E179" s="77">
        <v>0</v>
      </c>
      <c r="F179" s="77">
        <v>0</v>
      </c>
      <c r="G179" s="83">
        <v>0</v>
      </c>
      <c r="H179" s="83">
        <v>0</v>
      </c>
      <c r="I179" s="72">
        <v>0</v>
      </c>
      <c r="J179" s="77">
        <v>0</v>
      </c>
      <c r="K179" s="103"/>
      <c r="L179" s="77">
        <v>0</v>
      </c>
      <c r="M179" s="77">
        <v>0</v>
      </c>
      <c r="N179" s="77">
        <v>0</v>
      </c>
      <c r="O179" s="77">
        <v>0</v>
      </c>
      <c r="P179" s="103"/>
    </row>
    <row r="180" spans="1:16" ht="15" outlineLevel="1">
      <c r="A180" s="14">
        <f t="shared" si="44"/>
        <v>158</v>
      </c>
      <c r="B180" s="21" t="s">
        <v>348</v>
      </c>
      <c r="C180" s="77">
        <v>0</v>
      </c>
      <c r="D180" s="77">
        <v>0</v>
      </c>
      <c r="E180" s="77">
        <v>0</v>
      </c>
      <c r="F180" s="77">
        <v>0</v>
      </c>
      <c r="G180" s="83">
        <v>0</v>
      </c>
      <c r="H180" s="83">
        <v>0</v>
      </c>
      <c r="I180" s="72">
        <v>0</v>
      </c>
      <c r="J180" s="77">
        <v>0</v>
      </c>
      <c r="K180" s="103"/>
      <c r="L180" s="77">
        <v>0</v>
      </c>
      <c r="M180" s="77">
        <v>0</v>
      </c>
      <c r="N180" s="77">
        <v>0</v>
      </c>
      <c r="O180" s="77">
        <v>0</v>
      </c>
      <c r="P180" s="103"/>
    </row>
    <row r="181" spans="1:16" ht="15" outlineLevel="1">
      <c r="A181" s="14">
        <f t="shared" si="44"/>
        <v>159</v>
      </c>
      <c r="B181" s="21" t="s">
        <v>462</v>
      </c>
      <c r="C181" s="77">
        <v>0</v>
      </c>
      <c r="D181" s="77">
        <v>0</v>
      </c>
      <c r="E181" s="77">
        <v>0</v>
      </c>
      <c r="F181" s="77">
        <v>0</v>
      </c>
      <c r="G181" s="83">
        <v>0</v>
      </c>
      <c r="H181" s="83">
        <v>0</v>
      </c>
      <c r="I181" s="72">
        <v>0</v>
      </c>
      <c r="J181" s="77">
        <v>0</v>
      </c>
      <c r="K181" s="103"/>
      <c r="L181" s="77">
        <v>0</v>
      </c>
      <c r="M181" s="77">
        <v>0</v>
      </c>
      <c r="N181" s="77">
        <v>0</v>
      </c>
      <c r="O181" s="77">
        <v>0</v>
      </c>
      <c r="P181" s="103"/>
    </row>
    <row r="182" spans="1:16" ht="15" outlineLevel="1">
      <c r="A182" s="14">
        <f t="shared" si="44"/>
        <v>160</v>
      </c>
      <c r="B182" s="21" t="s">
        <v>349</v>
      </c>
      <c r="C182" s="77">
        <v>0</v>
      </c>
      <c r="D182" s="77">
        <v>0</v>
      </c>
      <c r="E182" s="77">
        <v>0</v>
      </c>
      <c r="F182" s="77">
        <v>0</v>
      </c>
      <c r="G182" s="83">
        <v>0</v>
      </c>
      <c r="H182" s="83">
        <v>0</v>
      </c>
      <c r="I182" s="72">
        <v>0</v>
      </c>
      <c r="J182" s="77">
        <v>0</v>
      </c>
      <c r="K182" s="103"/>
      <c r="L182" s="77">
        <v>0</v>
      </c>
      <c r="M182" s="77">
        <v>0</v>
      </c>
      <c r="N182" s="77">
        <v>0</v>
      </c>
      <c r="O182" s="77">
        <v>0</v>
      </c>
      <c r="P182" s="103"/>
    </row>
    <row r="183" spans="1:16" ht="15" outlineLevel="1">
      <c r="A183" s="14">
        <f t="shared" si="44"/>
        <v>161</v>
      </c>
      <c r="B183" s="21" t="s">
        <v>350</v>
      </c>
      <c r="C183" s="77">
        <v>0</v>
      </c>
      <c r="D183" s="77">
        <v>0</v>
      </c>
      <c r="E183" s="77">
        <v>0</v>
      </c>
      <c r="F183" s="77">
        <v>0</v>
      </c>
      <c r="G183" s="83">
        <v>0</v>
      </c>
      <c r="H183" s="83">
        <v>0</v>
      </c>
      <c r="I183" s="72">
        <v>0</v>
      </c>
      <c r="J183" s="77">
        <v>0</v>
      </c>
      <c r="K183" s="103"/>
      <c r="L183" s="77">
        <v>0</v>
      </c>
      <c r="M183" s="77">
        <v>0</v>
      </c>
      <c r="N183" s="77">
        <v>0</v>
      </c>
      <c r="O183" s="77">
        <v>0</v>
      </c>
      <c r="P183" s="103"/>
    </row>
    <row r="184" spans="1:16" ht="15" outlineLevel="1">
      <c r="A184" s="14">
        <f t="shared" si="44"/>
        <v>162</v>
      </c>
      <c r="B184" s="21" t="s">
        <v>352</v>
      </c>
      <c r="C184" s="77">
        <v>0</v>
      </c>
      <c r="D184" s="77">
        <v>0</v>
      </c>
      <c r="E184" s="77">
        <v>0</v>
      </c>
      <c r="F184" s="77">
        <v>0</v>
      </c>
      <c r="G184" s="83">
        <v>0</v>
      </c>
      <c r="H184" s="83">
        <v>0</v>
      </c>
      <c r="I184" s="72">
        <v>0</v>
      </c>
      <c r="J184" s="77">
        <v>0</v>
      </c>
      <c r="K184" s="103"/>
      <c r="L184" s="77">
        <v>0</v>
      </c>
      <c r="M184" s="77">
        <v>0</v>
      </c>
      <c r="N184" s="77">
        <v>0</v>
      </c>
      <c r="O184" s="77">
        <v>0</v>
      </c>
      <c r="P184" s="103"/>
    </row>
    <row r="185" spans="1:16" ht="15" outlineLevel="1">
      <c r="A185" s="14">
        <f t="shared" si="44"/>
        <v>163</v>
      </c>
      <c r="B185" s="21" t="s">
        <v>353</v>
      </c>
      <c r="C185" s="77">
        <v>0</v>
      </c>
      <c r="D185" s="77">
        <v>0</v>
      </c>
      <c r="E185" s="77">
        <v>0</v>
      </c>
      <c r="F185" s="77">
        <v>0</v>
      </c>
      <c r="G185" s="83">
        <v>0</v>
      </c>
      <c r="H185" s="83">
        <v>0</v>
      </c>
      <c r="I185" s="72">
        <v>0</v>
      </c>
      <c r="J185" s="77">
        <v>0</v>
      </c>
      <c r="K185" s="103"/>
      <c r="L185" s="77">
        <v>0</v>
      </c>
      <c r="M185" s="77">
        <v>0</v>
      </c>
      <c r="N185" s="77">
        <v>0</v>
      </c>
      <c r="O185" s="77">
        <v>0</v>
      </c>
      <c r="P185" s="103"/>
    </row>
    <row r="186" spans="1:16" ht="15" outlineLevel="1">
      <c r="A186" s="14">
        <f t="shared" si="44"/>
        <v>164</v>
      </c>
      <c r="B186" s="21" t="s">
        <v>463</v>
      </c>
      <c r="C186" s="77">
        <v>0</v>
      </c>
      <c r="D186" s="77">
        <v>0</v>
      </c>
      <c r="E186" s="77">
        <v>0</v>
      </c>
      <c r="F186" s="77">
        <v>0</v>
      </c>
      <c r="G186" s="83">
        <v>0</v>
      </c>
      <c r="H186" s="83">
        <v>0</v>
      </c>
      <c r="I186" s="72">
        <v>0</v>
      </c>
      <c r="J186" s="77">
        <v>0</v>
      </c>
      <c r="K186" s="103"/>
      <c r="L186" s="77">
        <v>0</v>
      </c>
      <c r="M186" s="77">
        <v>0</v>
      </c>
      <c r="N186" s="77">
        <v>0</v>
      </c>
      <c r="O186" s="77">
        <v>0</v>
      </c>
      <c r="P186" s="103"/>
    </row>
    <row r="187" spans="1:16" ht="15" outlineLevel="1">
      <c r="A187" s="14">
        <f t="shared" si="44"/>
        <v>165</v>
      </c>
      <c r="B187" s="21" t="s">
        <v>464</v>
      </c>
      <c r="C187" s="77">
        <v>0</v>
      </c>
      <c r="D187" s="77">
        <v>0</v>
      </c>
      <c r="E187" s="77">
        <v>0</v>
      </c>
      <c r="F187" s="77">
        <v>0</v>
      </c>
      <c r="G187" s="83">
        <v>0</v>
      </c>
      <c r="H187" s="83">
        <v>0</v>
      </c>
      <c r="I187" s="72">
        <v>0</v>
      </c>
      <c r="J187" s="77">
        <v>0</v>
      </c>
      <c r="K187" s="103"/>
      <c r="L187" s="77">
        <v>0</v>
      </c>
      <c r="M187" s="77">
        <v>0</v>
      </c>
      <c r="N187" s="77">
        <v>0</v>
      </c>
      <c r="O187" s="77">
        <v>0</v>
      </c>
      <c r="P187" s="103"/>
    </row>
    <row r="188" spans="1:16" ht="15" outlineLevel="1">
      <c r="A188" s="14">
        <f t="shared" si="44"/>
        <v>166</v>
      </c>
      <c r="B188" s="21" t="s">
        <v>354</v>
      </c>
      <c r="C188" s="77">
        <v>0</v>
      </c>
      <c r="D188" s="77">
        <v>0</v>
      </c>
      <c r="E188" s="77">
        <v>0</v>
      </c>
      <c r="F188" s="77">
        <v>0</v>
      </c>
      <c r="G188" s="83">
        <v>0</v>
      </c>
      <c r="H188" s="83">
        <v>0</v>
      </c>
      <c r="I188" s="72">
        <v>0</v>
      </c>
      <c r="J188" s="77">
        <v>0</v>
      </c>
      <c r="K188" s="103"/>
      <c r="L188" s="77">
        <v>0</v>
      </c>
      <c r="M188" s="77">
        <v>0</v>
      </c>
      <c r="N188" s="77">
        <v>0</v>
      </c>
      <c r="O188" s="77">
        <v>0</v>
      </c>
      <c r="P188" s="103"/>
    </row>
    <row r="189" spans="1:16" ht="15" outlineLevel="1">
      <c r="A189" s="14">
        <f t="shared" si="44"/>
        <v>167</v>
      </c>
      <c r="B189" s="21" t="s">
        <v>355</v>
      </c>
      <c r="C189" s="77">
        <v>0</v>
      </c>
      <c r="D189" s="77">
        <v>0</v>
      </c>
      <c r="E189" s="77">
        <v>0</v>
      </c>
      <c r="F189" s="77">
        <v>0</v>
      </c>
      <c r="G189" s="83">
        <v>0</v>
      </c>
      <c r="H189" s="83">
        <v>0</v>
      </c>
      <c r="I189" s="72">
        <v>0</v>
      </c>
      <c r="J189" s="77">
        <v>0</v>
      </c>
      <c r="K189" s="103"/>
      <c r="L189" s="77">
        <v>0</v>
      </c>
      <c r="M189" s="77">
        <v>0</v>
      </c>
      <c r="N189" s="77">
        <v>0</v>
      </c>
      <c r="O189" s="77">
        <v>0</v>
      </c>
      <c r="P189" s="103"/>
    </row>
    <row r="190" spans="1:16" ht="15" outlineLevel="1">
      <c r="A190" s="14">
        <f t="shared" si="44"/>
        <v>168</v>
      </c>
      <c r="B190" s="15" t="s">
        <v>356</v>
      </c>
      <c r="C190" s="77">
        <v>0</v>
      </c>
      <c r="D190" s="77">
        <v>0</v>
      </c>
      <c r="E190" s="77">
        <v>0</v>
      </c>
      <c r="F190" s="77">
        <v>0</v>
      </c>
      <c r="G190" s="83">
        <v>0</v>
      </c>
      <c r="H190" s="83">
        <v>0</v>
      </c>
      <c r="I190" s="72">
        <v>0</v>
      </c>
      <c r="J190" s="77">
        <v>0</v>
      </c>
      <c r="K190" s="103"/>
      <c r="L190" s="77">
        <v>0</v>
      </c>
      <c r="M190" s="77">
        <v>0</v>
      </c>
      <c r="N190" s="77">
        <v>0</v>
      </c>
      <c r="O190" s="77">
        <v>0</v>
      </c>
      <c r="P190" s="103"/>
    </row>
    <row r="191" spans="1:16" ht="15" outlineLevel="1">
      <c r="A191" s="14">
        <f t="shared" si="44"/>
        <v>169</v>
      </c>
      <c r="B191" s="21" t="s">
        <v>357</v>
      </c>
      <c r="C191" s="77">
        <v>0</v>
      </c>
      <c r="D191" s="77">
        <v>0</v>
      </c>
      <c r="E191" s="77">
        <v>0</v>
      </c>
      <c r="F191" s="77">
        <v>0</v>
      </c>
      <c r="G191" s="83">
        <v>0</v>
      </c>
      <c r="H191" s="83">
        <v>0</v>
      </c>
      <c r="I191" s="72">
        <v>0</v>
      </c>
      <c r="J191" s="77">
        <v>0</v>
      </c>
      <c r="K191" s="103"/>
      <c r="L191" s="77">
        <v>0</v>
      </c>
      <c r="M191" s="77">
        <v>0</v>
      </c>
      <c r="N191" s="77">
        <v>0</v>
      </c>
      <c r="O191" s="77">
        <v>0</v>
      </c>
      <c r="P191" s="103"/>
    </row>
    <row r="192" spans="1:16" ht="15" outlineLevel="1">
      <c r="A192" s="14">
        <f t="shared" si="44"/>
        <v>170</v>
      </c>
      <c r="B192" s="21" t="s">
        <v>465</v>
      </c>
      <c r="C192" s="77">
        <v>0</v>
      </c>
      <c r="D192" s="77">
        <v>0</v>
      </c>
      <c r="E192" s="77">
        <v>0</v>
      </c>
      <c r="F192" s="77">
        <v>0</v>
      </c>
      <c r="G192" s="83">
        <v>0</v>
      </c>
      <c r="H192" s="83">
        <v>0</v>
      </c>
      <c r="I192" s="72">
        <v>0</v>
      </c>
      <c r="J192" s="77">
        <v>0</v>
      </c>
      <c r="K192" s="103"/>
      <c r="L192" s="77">
        <v>0</v>
      </c>
      <c r="M192" s="77">
        <v>0</v>
      </c>
      <c r="N192" s="77">
        <v>0</v>
      </c>
      <c r="O192" s="77">
        <v>0</v>
      </c>
      <c r="P192" s="103"/>
    </row>
    <row r="193" spans="1:16" ht="15" outlineLevel="1">
      <c r="A193" s="14">
        <f t="shared" si="44"/>
        <v>171</v>
      </c>
      <c r="B193" s="21" t="s">
        <v>466</v>
      </c>
      <c r="C193" s="77">
        <v>0</v>
      </c>
      <c r="D193" s="77">
        <v>0</v>
      </c>
      <c r="E193" s="77">
        <v>0</v>
      </c>
      <c r="F193" s="77">
        <v>0</v>
      </c>
      <c r="G193" s="83">
        <v>0</v>
      </c>
      <c r="H193" s="83">
        <v>0</v>
      </c>
      <c r="I193" s="72">
        <v>0</v>
      </c>
      <c r="J193" s="77">
        <v>0</v>
      </c>
      <c r="K193" s="103"/>
      <c r="L193" s="77">
        <v>0</v>
      </c>
      <c r="M193" s="77">
        <v>0</v>
      </c>
      <c r="N193" s="77">
        <v>0</v>
      </c>
      <c r="O193" s="77">
        <v>0</v>
      </c>
      <c r="P193" s="103"/>
    </row>
    <row r="194" spans="1:16" ht="15" outlineLevel="1">
      <c r="A194" s="14">
        <f t="shared" si="44"/>
        <v>172</v>
      </c>
      <c r="B194" s="21" t="s">
        <v>358</v>
      </c>
      <c r="C194" s="77">
        <v>0</v>
      </c>
      <c r="D194" s="77">
        <v>0</v>
      </c>
      <c r="E194" s="77">
        <v>0</v>
      </c>
      <c r="F194" s="77">
        <v>0</v>
      </c>
      <c r="G194" s="83">
        <v>0</v>
      </c>
      <c r="H194" s="83">
        <v>0</v>
      </c>
      <c r="I194" s="72">
        <v>0</v>
      </c>
      <c r="J194" s="77">
        <v>0</v>
      </c>
      <c r="K194" s="103"/>
      <c r="L194" s="77">
        <v>0</v>
      </c>
      <c r="M194" s="77">
        <v>0</v>
      </c>
      <c r="N194" s="77">
        <v>0</v>
      </c>
      <c r="O194" s="77">
        <v>0</v>
      </c>
      <c r="P194" s="103"/>
    </row>
    <row r="195" spans="1:16" ht="15" outlineLevel="1">
      <c r="A195" s="14">
        <f t="shared" si="44"/>
        <v>173</v>
      </c>
      <c r="B195" s="21" t="s">
        <v>351</v>
      </c>
      <c r="C195" s="77">
        <v>0</v>
      </c>
      <c r="D195" s="77">
        <v>0</v>
      </c>
      <c r="E195" s="77">
        <v>0</v>
      </c>
      <c r="F195" s="77">
        <v>0</v>
      </c>
      <c r="G195" s="83">
        <v>0</v>
      </c>
      <c r="H195" s="83">
        <v>0</v>
      </c>
      <c r="I195" s="72">
        <v>0</v>
      </c>
      <c r="J195" s="77">
        <v>0</v>
      </c>
      <c r="K195" s="104"/>
      <c r="L195" s="77">
        <v>0</v>
      </c>
      <c r="M195" s="77">
        <v>0</v>
      </c>
      <c r="N195" s="77">
        <v>0</v>
      </c>
      <c r="O195" s="77">
        <v>0</v>
      </c>
      <c r="P195" s="104"/>
    </row>
    <row r="196" spans="1:16" ht="15">
      <c r="A196" s="17">
        <v>12</v>
      </c>
      <c r="B196" s="18" t="s">
        <v>413</v>
      </c>
      <c r="C196" s="5">
        <f>SUM(C197:C216)</f>
        <v>73644</v>
      </c>
      <c r="D196" s="5">
        <f aca="true" t="shared" si="45" ref="D196:L196">SUM(D197:D216)</f>
        <v>0</v>
      </c>
      <c r="E196" s="5">
        <f>SUM(E197:E216)</f>
        <v>73644</v>
      </c>
      <c r="F196" s="73">
        <f t="shared" si="45"/>
        <v>0</v>
      </c>
      <c r="G196" s="5">
        <f t="shared" si="45"/>
        <v>10113.2</v>
      </c>
      <c r="H196" s="5">
        <f t="shared" si="45"/>
        <v>0</v>
      </c>
      <c r="I196" s="5">
        <f t="shared" si="45"/>
        <v>2184</v>
      </c>
      <c r="J196" s="5">
        <f t="shared" si="45"/>
        <v>7929.2</v>
      </c>
      <c r="K196" s="5">
        <f t="shared" si="45"/>
        <v>0</v>
      </c>
      <c r="L196" s="5">
        <f t="shared" si="45"/>
        <v>0</v>
      </c>
      <c r="M196" s="5">
        <f>SUM(M197:M216)</f>
        <v>0</v>
      </c>
      <c r="N196" s="5">
        <f>SUM(N197:N216)</f>
        <v>0</v>
      </c>
      <c r="O196" s="5">
        <f>SUM(O197:O216)</f>
        <v>0</v>
      </c>
      <c r="P196" s="5">
        <f aca="true" t="shared" si="46" ref="P196">SUM(P197:P216)</f>
        <v>0</v>
      </c>
    </row>
    <row r="197" spans="1:16" ht="18.75" customHeight="1" outlineLevel="1">
      <c r="A197" s="14">
        <f>+A195+1</f>
        <v>174</v>
      </c>
      <c r="B197" s="15" t="s">
        <v>467</v>
      </c>
      <c r="C197" s="83">
        <v>72144</v>
      </c>
      <c r="D197" s="77">
        <v>0</v>
      </c>
      <c r="E197" s="83">
        <v>72144</v>
      </c>
      <c r="F197" s="77">
        <v>0</v>
      </c>
      <c r="G197" s="83">
        <f>H197+I197+J197</f>
        <v>9764</v>
      </c>
      <c r="H197" s="83">
        <v>0</v>
      </c>
      <c r="I197" s="83">
        <v>2184</v>
      </c>
      <c r="J197" s="83">
        <v>7580</v>
      </c>
      <c r="K197" s="102" t="s">
        <v>734</v>
      </c>
      <c r="L197" s="77">
        <v>0</v>
      </c>
      <c r="M197" s="77">
        <v>0</v>
      </c>
      <c r="N197" s="77">
        <v>0</v>
      </c>
      <c r="O197" s="77">
        <v>0</v>
      </c>
      <c r="P197" s="102" t="s">
        <v>734</v>
      </c>
    </row>
    <row r="198" spans="1:16" ht="15" outlineLevel="1">
      <c r="A198" s="14">
        <f>+A197+1</f>
        <v>175</v>
      </c>
      <c r="B198" s="15" t="s">
        <v>468</v>
      </c>
      <c r="C198" s="83">
        <v>0</v>
      </c>
      <c r="D198" s="77">
        <v>0</v>
      </c>
      <c r="E198" s="83">
        <v>0</v>
      </c>
      <c r="F198" s="77">
        <v>0</v>
      </c>
      <c r="G198" s="83">
        <v>0</v>
      </c>
      <c r="H198" s="49">
        <v>0</v>
      </c>
      <c r="I198" s="49">
        <v>0</v>
      </c>
      <c r="J198" s="49">
        <v>0</v>
      </c>
      <c r="K198" s="103"/>
      <c r="L198" s="77">
        <v>0</v>
      </c>
      <c r="M198" s="77">
        <v>0</v>
      </c>
      <c r="N198" s="77">
        <v>0</v>
      </c>
      <c r="O198" s="77">
        <v>0</v>
      </c>
      <c r="P198" s="103"/>
    </row>
    <row r="199" spans="1:16" ht="15" outlineLevel="1">
      <c r="A199" s="14">
        <f aca="true" t="shared" si="47" ref="A199:A216">+A198+1</f>
        <v>176</v>
      </c>
      <c r="B199" s="21" t="s">
        <v>359</v>
      </c>
      <c r="C199" s="83">
        <v>0</v>
      </c>
      <c r="D199" s="77">
        <v>0</v>
      </c>
      <c r="E199" s="83">
        <v>0</v>
      </c>
      <c r="F199" s="77">
        <v>0</v>
      </c>
      <c r="G199" s="83">
        <v>0</v>
      </c>
      <c r="H199" s="49">
        <v>0</v>
      </c>
      <c r="I199" s="49">
        <v>0</v>
      </c>
      <c r="J199" s="49">
        <v>0</v>
      </c>
      <c r="K199" s="103"/>
      <c r="L199" s="77">
        <v>0</v>
      </c>
      <c r="M199" s="77">
        <v>0</v>
      </c>
      <c r="N199" s="77">
        <v>0</v>
      </c>
      <c r="O199" s="77">
        <v>0</v>
      </c>
      <c r="P199" s="103"/>
    </row>
    <row r="200" spans="1:16" ht="15" outlineLevel="1">
      <c r="A200" s="14">
        <f t="shared" si="47"/>
        <v>177</v>
      </c>
      <c r="B200" s="21" t="s">
        <v>360</v>
      </c>
      <c r="C200" s="83">
        <v>0</v>
      </c>
      <c r="D200" s="77">
        <v>0</v>
      </c>
      <c r="E200" s="83">
        <v>0</v>
      </c>
      <c r="F200" s="77">
        <v>0</v>
      </c>
      <c r="G200" s="83">
        <v>0</v>
      </c>
      <c r="H200" s="49">
        <v>0</v>
      </c>
      <c r="I200" s="49">
        <v>0</v>
      </c>
      <c r="J200" s="49">
        <v>0</v>
      </c>
      <c r="K200" s="103"/>
      <c r="L200" s="77">
        <v>0</v>
      </c>
      <c r="M200" s="77">
        <v>0</v>
      </c>
      <c r="N200" s="77">
        <v>0</v>
      </c>
      <c r="O200" s="77">
        <v>0</v>
      </c>
      <c r="P200" s="103"/>
    </row>
    <row r="201" spans="1:16" ht="15" outlineLevel="1">
      <c r="A201" s="14">
        <f t="shared" si="47"/>
        <v>178</v>
      </c>
      <c r="B201" s="21" t="s">
        <v>361</v>
      </c>
      <c r="C201" s="83">
        <v>1500</v>
      </c>
      <c r="D201" s="77">
        <v>0</v>
      </c>
      <c r="E201" s="83">
        <v>1500</v>
      </c>
      <c r="F201" s="77">
        <v>0</v>
      </c>
      <c r="G201" s="83">
        <f>H201+I201+J201</f>
        <v>349.2</v>
      </c>
      <c r="H201" s="49">
        <v>0</v>
      </c>
      <c r="I201" s="49">
        <v>0</v>
      </c>
      <c r="J201" s="83">
        <v>349.2</v>
      </c>
      <c r="K201" s="103"/>
      <c r="L201" s="77">
        <v>0</v>
      </c>
      <c r="M201" s="77">
        <v>0</v>
      </c>
      <c r="N201" s="77">
        <v>0</v>
      </c>
      <c r="O201" s="77">
        <v>0</v>
      </c>
      <c r="P201" s="103"/>
    </row>
    <row r="202" spans="1:16" ht="15" outlineLevel="1">
      <c r="A202" s="14">
        <f t="shared" si="47"/>
        <v>179</v>
      </c>
      <c r="B202" s="21" t="s">
        <v>362</v>
      </c>
      <c r="C202" s="83">
        <v>0</v>
      </c>
      <c r="D202" s="77">
        <v>0</v>
      </c>
      <c r="E202" s="83">
        <v>0</v>
      </c>
      <c r="F202" s="77">
        <v>0</v>
      </c>
      <c r="G202" s="83">
        <v>0</v>
      </c>
      <c r="H202" s="83">
        <v>0</v>
      </c>
      <c r="I202" s="83">
        <v>0</v>
      </c>
      <c r="J202" s="83">
        <v>0</v>
      </c>
      <c r="K202" s="103"/>
      <c r="L202" s="77">
        <v>0</v>
      </c>
      <c r="M202" s="77">
        <v>0</v>
      </c>
      <c r="N202" s="77">
        <v>0</v>
      </c>
      <c r="O202" s="77">
        <v>0</v>
      </c>
      <c r="P202" s="103"/>
    </row>
    <row r="203" spans="1:16" ht="15" outlineLevel="1">
      <c r="A203" s="14">
        <f t="shared" si="47"/>
        <v>180</v>
      </c>
      <c r="B203" s="21" t="s">
        <v>363</v>
      </c>
      <c r="C203" s="83">
        <v>0</v>
      </c>
      <c r="D203" s="77">
        <v>0</v>
      </c>
      <c r="E203" s="83">
        <v>0</v>
      </c>
      <c r="F203" s="77">
        <v>0</v>
      </c>
      <c r="G203" s="83">
        <v>0</v>
      </c>
      <c r="H203" s="83">
        <v>0</v>
      </c>
      <c r="I203" s="83">
        <v>0</v>
      </c>
      <c r="J203" s="83">
        <v>0</v>
      </c>
      <c r="K203" s="103"/>
      <c r="L203" s="77">
        <v>0</v>
      </c>
      <c r="M203" s="77">
        <v>0</v>
      </c>
      <c r="N203" s="77">
        <v>0</v>
      </c>
      <c r="O203" s="77">
        <v>0</v>
      </c>
      <c r="P203" s="103"/>
    </row>
    <row r="204" spans="1:16" ht="15" outlineLevel="1">
      <c r="A204" s="14">
        <f t="shared" si="47"/>
        <v>181</v>
      </c>
      <c r="B204" s="21" t="s">
        <v>364</v>
      </c>
      <c r="C204" s="83">
        <v>0</v>
      </c>
      <c r="D204" s="77">
        <v>0</v>
      </c>
      <c r="E204" s="83">
        <v>0</v>
      </c>
      <c r="F204" s="77">
        <v>0</v>
      </c>
      <c r="G204" s="83">
        <v>0</v>
      </c>
      <c r="H204" s="83">
        <v>0</v>
      </c>
      <c r="I204" s="83">
        <v>0</v>
      </c>
      <c r="J204" s="83">
        <v>0</v>
      </c>
      <c r="K204" s="103"/>
      <c r="L204" s="77">
        <v>0</v>
      </c>
      <c r="M204" s="77">
        <v>0</v>
      </c>
      <c r="N204" s="77">
        <v>0</v>
      </c>
      <c r="O204" s="77">
        <v>0</v>
      </c>
      <c r="P204" s="103"/>
    </row>
    <row r="205" spans="1:16" ht="15" outlineLevel="1">
      <c r="A205" s="14">
        <f t="shared" si="47"/>
        <v>182</v>
      </c>
      <c r="B205" s="21" t="s">
        <v>365</v>
      </c>
      <c r="C205" s="83">
        <v>0</v>
      </c>
      <c r="D205" s="77">
        <v>0</v>
      </c>
      <c r="E205" s="83">
        <v>0</v>
      </c>
      <c r="F205" s="77">
        <v>0</v>
      </c>
      <c r="G205" s="83">
        <v>0</v>
      </c>
      <c r="H205" s="83">
        <v>0</v>
      </c>
      <c r="I205" s="83">
        <v>0</v>
      </c>
      <c r="J205" s="83">
        <v>0</v>
      </c>
      <c r="K205" s="103"/>
      <c r="L205" s="77">
        <v>0</v>
      </c>
      <c r="M205" s="77">
        <v>0</v>
      </c>
      <c r="N205" s="77">
        <v>0</v>
      </c>
      <c r="O205" s="77">
        <v>0</v>
      </c>
      <c r="P205" s="103"/>
    </row>
    <row r="206" spans="1:16" ht="15" outlineLevel="1">
      <c r="A206" s="14">
        <f t="shared" si="47"/>
        <v>183</v>
      </c>
      <c r="B206" s="21" t="s">
        <v>366</v>
      </c>
      <c r="C206" s="83">
        <v>0</v>
      </c>
      <c r="D206" s="77">
        <v>0</v>
      </c>
      <c r="E206" s="83">
        <v>0</v>
      </c>
      <c r="F206" s="77">
        <v>0</v>
      </c>
      <c r="G206" s="83">
        <v>0</v>
      </c>
      <c r="H206" s="83">
        <v>0</v>
      </c>
      <c r="I206" s="83">
        <v>0</v>
      </c>
      <c r="J206" s="83">
        <v>0</v>
      </c>
      <c r="K206" s="103"/>
      <c r="L206" s="77">
        <v>0</v>
      </c>
      <c r="M206" s="77">
        <v>0</v>
      </c>
      <c r="N206" s="77">
        <v>0</v>
      </c>
      <c r="O206" s="77">
        <v>0</v>
      </c>
      <c r="P206" s="103"/>
    </row>
    <row r="207" spans="1:16" ht="15" outlineLevel="1">
      <c r="A207" s="14">
        <f t="shared" si="47"/>
        <v>184</v>
      </c>
      <c r="B207" s="21" t="s">
        <v>469</v>
      </c>
      <c r="C207" s="83">
        <v>0</v>
      </c>
      <c r="D207" s="77">
        <v>0</v>
      </c>
      <c r="E207" s="83">
        <v>0</v>
      </c>
      <c r="F207" s="77">
        <v>0</v>
      </c>
      <c r="G207" s="83">
        <v>0</v>
      </c>
      <c r="H207" s="83">
        <v>0</v>
      </c>
      <c r="I207" s="83">
        <v>0</v>
      </c>
      <c r="J207" s="83">
        <v>0</v>
      </c>
      <c r="K207" s="103"/>
      <c r="L207" s="77">
        <v>0</v>
      </c>
      <c r="M207" s="77">
        <v>0</v>
      </c>
      <c r="N207" s="77">
        <v>0</v>
      </c>
      <c r="O207" s="77">
        <v>0</v>
      </c>
      <c r="P207" s="103"/>
    </row>
    <row r="208" spans="1:16" ht="15" outlineLevel="1">
      <c r="A208" s="14">
        <f t="shared" si="47"/>
        <v>185</v>
      </c>
      <c r="B208" s="21" t="s">
        <v>367</v>
      </c>
      <c r="C208" s="83">
        <v>0</v>
      </c>
      <c r="D208" s="77">
        <v>0</v>
      </c>
      <c r="E208" s="83">
        <v>0</v>
      </c>
      <c r="F208" s="77">
        <v>0</v>
      </c>
      <c r="G208" s="83">
        <v>0</v>
      </c>
      <c r="H208" s="83">
        <v>0</v>
      </c>
      <c r="I208" s="83">
        <v>0</v>
      </c>
      <c r="J208" s="83">
        <v>0</v>
      </c>
      <c r="K208" s="103"/>
      <c r="L208" s="77">
        <v>0</v>
      </c>
      <c r="M208" s="77">
        <v>0</v>
      </c>
      <c r="N208" s="77">
        <v>0</v>
      </c>
      <c r="O208" s="77">
        <v>0</v>
      </c>
      <c r="P208" s="103"/>
    </row>
    <row r="209" spans="1:16" ht="15" outlineLevel="1">
      <c r="A209" s="14">
        <f t="shared" si="47"/>
        <v>186</v>
      </c>
      <c r="B209" s="21" t="s">
        <v>470</v>
      </c>
      <c r="C209" s="83">
        <v>0</v>
      </c>
      <c r="D209" s="77">
        <v>0</v>
      </c>
      <c r="E209" s="83">
        <v>0</v>
      </c>
      <c r="F209" s="77">
        <v>0</v>
      </c>
      <c r="G209" s="83">
        <v>0</v>
      </c>
      <c r="H209" s="83">
        <v>0</v>
      </c>
      <c r="I209" s="83">
        <v>0</v>
      </c>
      <c r="J209" s="83">
        <v>0</v>
      </c>
      <c r="K209" s="103"/>
      <c r="L209" s="77">
        <v>0</v>
      </c>
      <c r="M209" s="77">
        <v>0</v>
      </c>
      <c r="N209" s="77">
        <v>0</v>
      </c>
      <c r="O209" s="77">
        <v>0</v>
      </c>
      <c r="P209" s="103"/>
    </row>
    <row r="210" spans="1:16" ht="15" outlineLevel="1">
      <c r="A210" s="14">
        <f t="shared" si="47"/>
        <v>187</v>
      </c>
      <c r="B210" s="21" t="s">
        <v>368</v>
      </c>
      <c r="C210" s="83">
        <v>0</v>
      </c>
      <c r="D210" s="77">
        <v>0</v>
      </c>
      <c r="E210" s="83">
        <v>0</v>
      </c>
      <c r="F210" s="77">
        <v>0</v>
      </c>
      <c r="G210" s="83">
        <v>0</v>
      </c>
      <c r="H210" s="83">
        <v>0</v>
      </c>
      <c r="I210" s="83">
        <v>0</v>
      </c>
      <c r="J210" s="83">
        <v>0</v>
      </c>
      <c r="K210" s="103"/>
      <c r="L210" s="77">
        <v>0</v>
      </c>
      <c r="M210" s="77">
        <v>0</v>
      </c>
      <c r="N210" s="77">
        <v>0</v>
      </c>
      <c r="O210" s="77">
        <v>0</v>
      </c>
      <c r="P210" s="103"/>
    </row>
    <row r="211" spans="1:16" ht="15" outlineLevel="1">
      <c r="A211" s="14">
        <f t="shared" si="47"/>
        <v>188</v>
      </c>
      <c r="B211" s="21" t="s">
        <v>369</v>
      </c>
      <c r="C211" s="83">
        <v>0</v>
      </c>
      <c r="D211" s="77">
        <v>0</v>
      </c>
      <c r="E211" s="83">
        <v>0</v>
      </c>
      <c r="F211" s="77">
        <v>0</v>
      </c>
      <c r="G211" s="83">
        <v>0</v>
      </c>
      <c r="H211" s="83">
        <v>0</v>
      </c>
      <c r="I211" s="83">
        <v>0</v>
      </c>
      <c r="J211" s="83">
        <v>0</v>
      </c>
      <c r="K211" s="103"/>
      <c r="L211" s="77">
        <v>0</v>
      </c>
      <c r="M211" s="77">
        <v>0</v>
      </c>
      <c r="N211" s="77">
        <v>0</v>
      </c>
      <c r="O211" s="77">
        <v>0</v>
      </c>
      <c r="P211" s="103"/>
    </row>
    <row r="212" spans="1:16" ht="15" outlineLevel="1">
      <c r="A212" s="14">
        <f t="shared" si="47"/>
        <v>189</v>
      </c>
      <c r="B212" s="21" t="s">
        <v>471</v>
      </c>
      <c r="C212" s="83">
        <v>0</v>
      </c>
      <c r="D212" s="77">
        <v>0</v>
      </c>
      <c r="E212" s="83">
        <v>0</v>
      </c>
      <c r="F212" s="77">
        <v>0</v>
      </c>
      <c r="G212" s="83">
        <v>0</v>
      </c>
      <c r="H212" s="83">
        <v>0</v>
      </c>
      <c r="I212" s="83">
        <v>0</v>
      </c>
      <c r="J212" s="83">
        <v>0</v>
      </c>
      <c r="K212" s="103"/>
      <c r="L212" s="77">
        <v>0</v>
      </c>
      <c r="M212" s="77">
        <v>0</v>
      </c>
      <c r="N212" s="77">
        <v>0</v>
      </c>
      <c r="O212" s="77">
        <v>0</v>
      </c>
      <c r="P212" s="103"/>
    </row>
    <row r="213" spans="1:16" ht="15" outlineLevel="1">
      <c r="A213" s="14">
        <f t="shared" si="47"/>
        <v>190</v>
      </c>
      <c r="B213" s="21" t="s">
        <v>473</v>
      </c>
      <c r="C213" s="83">
        <v>0</v>
      </c>
      <c r="D213" s="77">
        <v>0</v>
      </c>
      <c r="E213" s="83">
        <v>0</v>
      </c>
      <c r="F213" s="77">
        <v>0</v>
      </c>
      <c r="G213" s="83">
        <v>0</v>
      </c>
      <c r="H213" s="83">
        <v>0</v>
      </c>
      <c r="I213" s="83">
        <v>0</v>
      </c>
      <c r="J213" s="83">
        <v>0</v>
      </c>
      <c r="K213" s="103"/>
      <c r="L213" s="77">
        <v>0</v>
      </c>
      <c r="M213" s="77">
        <v>0</v>
      </c>
      <c r="N213" s="77">
        <v>0</v>
      </c>
      <c r="O213" s="77">
        <v>0</v>
      </c>
      <c r="P213" s="103"/>
    </row>
    <row r="214" spans="1:16" ht="15" outlineLevel="1">
      <c r="A214" s="14">
        <f t="shared" si="47"/>
        <v>191</v>
      </c>
      <c r="B214" s="21" t="s">
        <v>370</v>
      </c>
      <c r="C214" s="83">
        <v>0</v>
      </c>
      <c r="D214" s="77">
        <v>0</v>
      </c>
      <c r="E214" s="83">
        <v>0</v>
      </c>
      <c r="F214" s="77">
        <v>0</v>
      </c>
      <c r="G214" s="83">
        <v>0</v>
      </c>
      <c r="H214" s="83">
        <v>0</v>
      </c>
      <c r="I214" s="83">
        <v>0</v>
      </c>
      <c r="J214" s="83">
        <v>0</v>
      </c>
      <c r="K214" s="103"/>
      <c r="L214" s="77">
        <v>0</v>
      </c>
      <c r="M214" s="77">
        <v>0</v>
      </c>
      <c r="N214" s="77">
        <v>0</v>
      </c>
      <c r="O214" s="77">
        <v>0</v>
      </c>
      <c r="P214" s="103"/>
    </row>
    <row r="215" spans="1:16" ht="15" outlineLevel="1">
      <c r="A215" s="14">
        <f t="shared" si="47"/>
        <v>192</v>
      </c>
      <c r="B215" s="21" t="s">
        <v>371</v>
      </c>
      <c r="C215" s="83">
        <v>0</v>
      </c>
      <c r="D215" s="77">
        <v>0</v>
      </c>
      <c r="E215" s="83">
        <v>0</v>
      </c>
      <c r="F215" s="77">
        <v>0</v>
      </c>
      <c r="G215" s="83">
        <v>0</v>
      </c>
      <c r="H215" s="83">
        <v>0</v>
      </c>
      <c r="I215" s="83">
        <v>0</v>
      </c>
      <c r="J215" s="83">
        <v>0</v>
      </c>
      <c r="K215" s="103"/>
      <c r="L215" s="77">
        <v>0</v>
      </c>
      <c r="M215" s="77">
        <v>0</v>
      </c>
      <c r="N215" s="77">
        <v>0</v>
      </c>
      <c r="O215" s="77">
        <v>0</v>
      </c>
      <c r="P215" s="103"/>
    </row>
    <row r="216" spans="1:16" ht="15" outlineLevel="1">
      <c r="A216" s="14">
        <f t="shared" si="47"/>
        <v>193</v>
      </c>
      <c r="B216" s="21" t="s">
        <v>472</v>
      </c>
      <c r="C216" s="83">
        <v>0</v>
      </c>
      <c r="D216" s="77">
        <v>0</v>
      </c>
      <c r="E216" s="83">
        <v>0</v>
      </c>
      <c r="F216" s="77">
        <v>0</v>
      </c>
      <c r="G216" s="83">
        <v>0</v>
      </c>
      <c r="H216" s="83">
        <v>0</v>
      </c>
      <c r="I216" s="83">
        <v>0</v>
      </c>
      <c r="J216" s="83">
        <v>0</v>
      </c>
      <c r="K216" s="104"/>
      <c r="L216" s="77">
        <v>0</v>
      </c>
      <c r="M216" s="77">
        <v>0</v>
      </c>
      <c r="N216" s="77">
        <v>0</v>
      </c>
      <c r="O216" s="77">
        <v>0</v>
      </c>
      <c r="P216" s="104"/>
    </row>
    <row r="217" spans="1:16" ht="15">
      <c r="A217" s="17">
        <v>13</v>
      </c>
      <c r="B217" s="18" t="s">
        <v>414</v>
      </c>
      <c r="C217" s="5">
        <f>SUM(C218:C231)</f>
        <v>109074</v>
      </c>
      <c r="D217" s="5">
        <f aca="true" t="shared" si="48" ref="D217:L217">SUM(D218:D231)</f>
        <v>2000</v>
      </c>
      <c r="E217" s="5">
        <f t="shared" si="48"/>
        <v>109074</v>
      </c>
      <c r="F217" s="5">
        <f t="shared" si="48"/>
        <v>2000</v>
      </c>
      <c r="G217" s="5">
        <f t="shared" si="48"/>
        <v>19789</v>
      </c>
      <c r="H217" s="5">
        <f t="shared" si="48"/>
        <v>442</v>
      </c>
      <c r="I217" s="5">
        <f t="shared" si="48"/>
        <v>3058</v>
      </c>
      <c r="J217" s="5">
        <f t="shared" si="48"/>
        <v>16289</v>
      </c>
      <c r="K217" s="5">
        <f t="shared" si="48"/>
        <v>0</v>
      </c>
      <c r="L217" s="5">
        <f t="shared" si="48"/>
        <v>49344.88</v>
      </c>
      <c r="M217" s="5">
        <f>SUM(M218:M231)</f>
        <v>0</v>
      </c>
      <c r="N217" s="5">
        <f>SUM(N218:N231)</f>
        <v>9655.28</v>
      </c>
      <c r="O217" s="5">
        <f>SUM(O218:O231)</f>
        <v>39689.6</v>
      </c>
      <c r="P217" s="26">
        <f aca="true" t="shared" si="49" ref="P217">SUM(P218:P231)</f>
        <v>0</v>
      </c>
    </row>
    <row r="218" spans="1:16" ht="18.75" customHeight="1" outlineLevel="1">
      <c r="A218" s="14">
        <f>+A216+1</f>
        <v>194</v>
      </c>
      <c r="B218" s="15" t="s">
        <v>474</v>
      </c>
      <c r="C218" s="80">
        <v>60000</v>
      </c>
      <c r="D218" s="80">
        <v>0</v>
      </c>
      <c r="E218" s="80">
        <v>60000</v>
      </c>
      <c r="F218" s="80">
        <v>0</v>
      </c>
      <c r="G218" s="80">
        <f>H218+J218+I218</f>
        <v>15519</v>
      </c>
      <c r="H218" s="80">
        <v>0</v>
      </c>
      <c r="I218" s="80">
        <v>0</v>
      </c>
      <c r="J218" s="80">
        <v>15519</v>
      </c>
      <c r="K218" s="102" t="s">
        <v>734</v>
      </c>
      <c r="L218" s="77">
        <f>M218+N218+O218</f>
        <v>49344.88</v>
      </c>
      <c r="M218" s="77">
        <v>0</v>
      </c>
      <c r="N218" s="77">
        <v>9655.28</v>
      </c>
      <c r="O218" s="77">
        <f>35333.6+4356</f>
        <v>39689.6</v>
      </c>
      <c r="P218" s="102" t="s">
        <v>734</v>
      </c>
    </row>
    <row r="219" spans="1:16" ht="15" outlineLevel="1">
      <c r="A219" s="14">
        <f>+A218+1</f>
        <v>195</v>
      </c>
      <c r="B219" s="15" t="s">
        <v>372</v>
      </c>
      <c r="C219" s="80">
        <v>6000</v>
      </c>
      <c r="D219" s="80">
        <v>0</v>
      </c>
      <c r="E219" s="80">
        <v>6000</v>
      </c>
      <c r="F219" s="80">
        <v>0</v>
      </c>
      <c r="G219" s="80">
        <f aca="true" t="shared" si="50" ref="G219:G231">H219+J219+I219</f>
        <v>0</v>
      </c>
      <c r="H219" s="80">
        <v>0</v>
      </c>
      <c r="I219" s="80">
        <v>0</v>
      </c>
      <c r="J219" s="80">
        <v>0</v>
      </c>
      <c r="K219" s="103"/>
      <c r="L219" s="77">
        <f aca="true" t="shared" si="51" ref="L219:L231">M219+N219+O219</f>
        <v>0</v>
      </c>
      <c r="M219" s="80">
        <v>0</v>
      </c>
      <c r="N219" s="80">
        <v>0</v>
      </c>
      <c r="O219" s="80">
        <v>0</v>
      </c>
      <c r="P219" s="103"/>
    </row>
    <row r="220" spans="1:16" ht="15" outlineLevel="1">
      <c r="A220" s="14">
        <f aca="true" t="shared" si="52" ref="A220:A231">+A219+1</f>
        <v>196</v>
      </c>
      <c r="B220" s="15" t="s">
        <v>373</v>
      </c>
      <c r="C220" s="80">
        <v>0</v>
      </c>
      <c r="D220" s="80">
        <v>0</v>
      </c>
      <c r="E220" s="80">
        <v>0</v>
      </c>
      <c r="F220" s="80">
        <v>0</v>
      </c>
      <c r="G220" s="80">
        <f t="shared" si="50"/>
        <v>0</v>
      </c>
      <c r="H220" s="80">
        <v>0</v>
      </c>
      <c r="I220" s="80">
        <v>0</v>
      </c>
      <c r="J220" s="80">
        <v>0</v>
      </c>
      <c r="K220" s="103"/>
      <c r="L220" s="77">
        <f t="shared" si="51"/>
        <v>0</v>
      </c>
      <c r="M220" s="80">
        <v>0</v>
      </c>
      <c r="N220" s="80">
        <v>0</v>
      </c>
      <c r="O220" s="80">
        <v>0</v>
      </c>
      <c r="P220" s="103"/>
    </row>
    <row r="221" spans="1:16" ht="15" outlineLevel="1">
      <c r="A221" s="14">
        <f t="shared" si="52"/>
        <v>197</v>
      </c>
      <c r="B221" s="21" t="s">
        <v>374</v>
      </c>
      <c r="C221" s="80">
        <v>3000</v>
      </c>
      <c r="D221" s="80">
        <v>0</v>
      </c>
      <c r="E221" s="80">
        <v>3000</v>
      </c>
      <c r="F221" s="80">
        <v>0</v>
      </c>
      <c r="G221" s="80">
        <f t="shared" si="50"/>
        <v>0</v>
      </c>
      <c r="H221" s="80">
        <v>0</v>
      </c>
      <c r="I221" s="80">
        <v>0</v>
      </c>
      <c r="J221" s="80">
        <v>0</v>
      </c>
      <c r="K221" s="103"/>
      <c r="L221" s="77">
        <f t="shared" si="51"/>
        <v>0</v>
      </c>
      <c r="M221" s="80">
        <v>0</v>
      </c>
      <c r="N221" s="80">
        <v>0</v>
      </c>
      <c r="O221" s="80">
        <v>0</v>
      </c>
      <c r="P221" s="103"/>
    </row>
    <row r="222" spans="1:16" ht="15" outlineLevel="1">
      <c r="A222" s="14">
        <f t="shared" si="52"/>
        <v>198</v>
      </c>
      <c r="B222" s="21" t="s">
        <v>375</v>
      </c>
      <c r="C222" s="80">
        <v>0</v>
      </c>
      <c r="D222" s="80">
        <v>0</v>
      </c>
      <c r="E222" s="80">
        <v>0</v>
      </c>
      <c r="F222" s="80">
        <v>0</v>
      </c>
      <c r="G222" s="80">
        <f t="shared" si="50"/>
        <v>0</v>
      </c>
      <c r="H222" s="80">
        <v>0</v>
      </c>
      <c r="I222" s="80">
        <v>0</v>
      </c>
      <c r="J222" s="80">
        <v>0</v>
      </c>
      <c r="K222" s="103"/>
      <c r="L222" s="77">
        <f t="shared" si="51"/>
        <v>0</v>
      </c>
      <c r="M222" s="80">
        <v>0</v>
      </c>
      <c r="N222" s="80">
        <v>0</v>
      </c>
      <c r="O222" s="80">
        <v>0</v>
      </c>
      <c r="P222" s="103"/>
    </row>
    <row r="223" spans="1:16" ht="15" outlineLevel="1">
      <c r="A223" s="14">
        <f t="shared" si="52"/>
        <v>199</v>
      </c>
      <c r="B223" s="21" t="s">
        <v>376</v>
      </c>
      <c r="C223" s="80">
        <v>4500</v>
      </c>
      <c r="D223" s="80">
        <v>0</v>
      </c>
      <c r="E223" s="80">
        <v>4500</v>
      </c>
      <c r="F223" s="80">
        <v>0</v>
      </c>
      <c r="G223" s="80">
        <f t="shared" si="50"/>
        <v>0</v>
      </c>
      <c r="H223" s="80">
        <v>0</v>
      </c>
      <c r="I223" s="80">
        <v>0</v>
      </c>
      <c r="J223" s="80">
        <v>0</v>
      </c>
      <c r="K223" s="103"/>
      <c r="L223" s="77">
        <f t="shared" si="51"/>
        <v>0</v>
      </c>
      <c r="M223" s="77">
        <v>0</v>
      </c>
      <c r="N223" s="77">
        <v>0</v>
      </c>
      <c r="O223" s="77">
        <v>0</v>
      </c>
      <c r="P223" s="103"/>
    </row>
    <row r="224" spans="1:16" ht="15" outlineLevel="1">
      <c r="A224" s="14">
        <f t="shared" si="52"/>
        <v>200</v>
      </c>
      <c r="B224" s="21" t="s">
        <v>377</v>
      </c>
      <c r="C224" s="80">
        <v>4000</v>
      </c>
      <c r="D224" s="80">
        <v>0</v>
      </c>
      <c r="E224" s="80">
        <v>4000</v>
      </c>
      <c r="F224" s="80">
        <v>0</v>
      </c>
      <c r="G224" s="80">
        <f t="shared" si="50"/>
        <v>0</v>
      </c>
      <c r="H224" s="80">
        <v>0</v>
      </c>
      <c r="I224" s="80">
        <v>0</v>
      </c>
      <c r="J224" s="80">
        <v>0</v>
      </c>
      <c r="K224" s="103"/>
      <c r="L224" s="77">
        <f t="shared" si="51"/>
        <v>0</v>
      </c>
      <c r="M224" s="77">
        <v>0</v>
      </c>
      <c r="N224" s="77">
        <v>0</v>
      </c>
      <c r="O224" s="77">
        <v>0</v>
      </c>
      <c r="P224" s="103"/>
    </row>
    <row r="225" spans="1:16" ht="15" outlineLevel="1">
      <c r="A225" s="14">
        <f t="shared" si="52"/>
        <v>201</v>
      </c>
      <c r="B225" s="21" t="s">
        <v>378</v>
      </c>
      <c r="C225" s="80">
        <v>5574</v>
      </c>
      <c r="D225" s="80">
        <v>0</v>
      </c>
      <c r="E225" s="80">
        <v>5574</v>
      </c>
      <c r="F225" s="80">
        <v>0</v>
      </c>
      <c r="G225" s="80">
        <f t="shared" si="50"/>
        <v>1238.7</v>
      </c>
      <c r="H225" s="80">
        <v>340</v>
      </c>
      <c r="I225" s="80">
        <v>898.7</v>
      </c>
      <c r="J225" s="80">
        <v>0</v>
      </c>
      <c r="K225" s="103"/>
      <c r="L225" s="77">
        <f t="shared" si="51"/>
        <v>0</v>
      </c>
      <c r="M225" s="77">
        <v>0</v>
      </c>
      <c r="N225" s="77">
        <v>0</v>
      </c>
      <c r="O225" s="77">
        <v>0</v>
      </c>
      <c r="P225" s="103"/>
    </row>
    <row r="226" spans="1:16" ht="15" outlineLevel="1">
      <c r="A226" s="14">
        <f t="shared" si="52"/>
        <v>202</v>
      </c>
      <c r="B226" s="21" t="s">
        <v>475</v>
      </c>
      <c r="C226" s="80">
        <v>0</v>
      </c>
      <c r="D226" s="80">
        <v>2000</v>
      </c>
      <c r="E226" s="80">
        <v>0</v>
      </c>
      <c r="F226" s="80">
        <v>2000</v>
      </c>
      <c r="G226" s="80">
        <f t="shared" si="50"/>
        <v>0</v>
      </c>
      <c r="H226" s="80">
        <v>0</v>
      </c>
      <c r="I226" s="80">
        <v>0</v>
      </c>
      <c r="J226" s="80">
        <v>0</v>
      </c>
      <c r="K226" s="103"/>
      <c r="L226" s="77">
        <f t="shared" si="51"/>
        <v>0</v>
      </c>
      <c r="M226" s="80">
        <v>0</v>
      </c>
      <c r="N226" s="80">
        <v>0</v>
      </c>
      <c r="O226" s="80">
        <v>0</v>
      </c>
      <c r="P226" s="103"/>
    </row>
    <row r="227" spans="1:16" ht="15" outlineLevel="1">
      <c r="A227" s="14">
        <f t="shared" si="52"/>
        <v>203</v>
      </c>
      <c r="B227" s="21" t="s">
        <v>379</v>
      </c>
      <c r="C227" s="80">
        <v>6000</v>
      </c>
      <c r="D227" s="80"/>
      <c r="E227" s="80">
        <v>6000</v>
      </c>
      <c r="F227" s="80"/>
      <c r="G227" s="80">
        <f t="shared" si="50"/>
        <v>980.3</v>
      </c>
      <c r="H227" s="80">
        <v>0</v>
      </c>
      <c r="I227" s="80">
        <v>640.3</v>
      </c>
      <c r="J227" s="80">
        <v>340</v>
      </c>
      <c r="K227" s="103"/>
      <c r="L227" s="77">
        <f t="shared" si="51"/>
        <v>0</v>
      </c>
      <c r="M227" s="77">
        <v>0</v>
      </c>
      <c r="N227" s="77">
        <v>0</v>
      </c>
      <c r="O227" s="77">
        <v>0</v>
      </c>
      <c r="P227" s="103"/>
    </row>
    <row r="228" spans="1:16" ht="15" outlineLevel="1">
      <c r="A228" s="14">
        <f t="shared" si="52"/>
        <v>204</v>
      </c>
      <c r="B228" s="21" t="s">
        <v>380</v>
      </c>
      <c r="C228" s="80">
        <v>9000</v>
      </c>
      <c r="D228" s="80">
        <v>0</v>
      </c>
      <c r="E228" s="80">
        <v>9000</v>
      </c>
      <c r="F228" s="80">
        <v>0</v>
      </c>
      <c r="G228" s="80">
        <f t="shared" si="50"/>
        <v>2051</v>
      </c>
      <c r="H228" s="80">
        <v>102</v>
      </c>
      <c r="I228" s="80">
        <v>1519</v>
      </c>
      <c r="J228" s="80">
        <v>430</v>
      </c>
      <c r="K228" s="103"/>
      <c r="L228" s="77">
        <f t="shared" si="51"/>
        <v>0</v>
      </c>
      <c r="M228" s="77">
        <v>0</v>
      </c>
      <c r="N228" s="77">
        <v>0</v>
      </c>
      <c r="O228" s="77">
        <v>0</v>
      </c>
      <c r="P228" s="103"/>
    </row>
    <row r="229" spans="1:16" ht="15" outlineLevel="1">
      <c r="A229" s="14">
        <f t="shared" si="52"/>
        <v>205</v>
      </c>
      <c r="B229" s="21" t="s">
        <v>476</v>
      </c>
      <c r="C229" s="80">
        <v>4000</v>
      </c>
      <c r="D229" s="80">
        <v>0</v>
      </c>
      <c r="E229" s="80">
        <v>4000</v>
      </c>
      <c r="F229" s="80">
        <v>0</v>
      </c>
      <c r="G229" s="80">
        <f t="shared" si="50"/>
        <v>0</v>
      </c>
      <c r="H229" s="80">
        <v>0</v>
      </c>
      <c r="I229" s="80">
        <v>0</v>
      </c>
      <c r="J229" s="80">
        <v>0</v>
      </c>
      <c r="K229" s="103"/>
      <c r="L229" s="77">
        <f t="shared" si="51"/>
        <v>0</v>
      </c>
      <c r="M229" s="77">
        <v>0</v>
      </c>
      <c r="N229" s="77">
        <v>0</v>
      </c>
      <c r="O229" s="77">
        <v>0</v>
      </c>
      <c r="P229" s="103"/>
    </row>
    <row r="230" spans="1:16" ht="15" outlineLevel="1">
      <c r="A230" s="14">
        <f t="shared" si="52"/>
        <v>206</v>
      </c>
      <c r="B230" s="21" t="s">
        <v>381</v>
      </c>
      <c r="C230" s="80">
        <v>3000</v>
      </c>
      <c r="D230" s="80">
        <v>0</v>
      </c>
      <c r="E230" s="80">
        <v>3000</v>
      </c>
      <c r="F230" s="80">
        <v>0</v>
      </c>
      <c r="G230" s="80">
        <f t="shared" si="50"/>
        <v>0</v>
      </c>
      <c r="H230" s="80">
        <v>0</v>
      </c>
      <c r="I230" s="80">
        <v>0</v>
      </c>
      <c r="J230" s="80">
        <v>0</v>
      </c>
      <c r="K230" s="103"/>
      <c r="L230" s="77">
        <f t="shared" si="51"/>
        <v>0</v>
      </c>
      <c r="M230" s="77">
        <v>0</v>
      </c>
      <c r="N230" s="77">
        <v>0</v>
      </c>
      <c r="O230" s="77">
        <v>0</v>
      </c>
      <c r="P230" s="103"/>
    </row>
    <row r="231" spans="1:16" ht="15" outlineLevel="1">
      <c r="A231" s="14">
        <f t="shared" si="52"/>
        <v>207</v>
      </c>
      <c r="B231" s="21" t="s">
        <v>477</v>
      </c>
      <c r="C231" s="80">
        <v>4000</v>
      </c>
      <c r="D231" s="80">
        <v>0</v>
      </c>
      <c r="E231" s="80">
        <v>4000</v>
      </c>
      <c r="F231" s="80">
        <v>0</v>
      </c>
      <c r="G231" s="80">
        <f t="shared" si="50"/>
        <v>0</v>
      </c>
      <c r="H231" s="80">
        <v>0</v>
      </c>
      <c r="I231" s="80">
        <v>0</v>
      </c>
      <c r="J231" s="80">
        <v>0</v>
      </c>
      <c r="K231" s="104"/>
      <c r="L231" s="77">
        <f t="shared" si="51"/>
        <v>0</v>
      </c>
      <c r="M231" s="80">
        <v>0</v>
      </c>
      <c r="N231" s="80">
        <v>0</v>
      </c>
      <c r="O231" s="80">
        <v>0</v>
      </c>
      <c r="P231" s="104"/>
    </row>
    <row r="232" spans="1:16" ht="15">
      <c r="A232" s="17">
        <v>14</v>
      </c>
      <c r="B232" s="18" t="s">
        <v>415</v>
      </c>
      <c r="C232" s="5">
        <f>SUM(C233:C245)</f>
        <v>0</v>
      </c>
      <c r="D232" s="5">
        <f>SUM(D233:D245)</f>
        <v>0</v>
      </c>
      <c r="E232" s="5">
        <f>SUM(E233:E245)</f>
        <v>0</v>
      </c>
      <c r="F232" s="5">
        <f>SUM(F233:F245)</f>
        <v>0</v>
      </c>
      <c r="G232" s="5">
        <f>SUM(G233:G246)</f>
        <v>0</v>
      </c>
      <c r="H232" s="5">
        <f>SUM(H233:H246)</f>
        <v>0</v>
      </c>
      <c r="I232" s="5">
        <f>SUM(I233:I246)</f>
        <v>0</v>
      </c>
      <c r="J232" s="5">
        <f>SUM(J233:J246)</f>
        <v>0</v>
      </c>
      <c r="K232" s="5">
        <f>SUM(K233:K246)</f>
        <v>0</v>
      </c>
      <c r="L232" s="5">
        <f>SUM(L233:L245)</f>
        <v>3382</v>
      </c>
      <c r="M232" s="5">
        <f>SUM(M233:M245)</f>
        <v>0</v>
      </c>
      <c r="N232" s="5">
        <f>SUM(N233:N245)</f>
        <v>782</v>
      </c>
      <c r="O232" s="5">
        <f>SUM(O233:O245)</f>
        <v>2600</v>
      </c>
      <c r="P232" s="26">
        <f>SUM(P233:P245)</f>
        <v>0</v>
      </c>
    </row>
    <row r="233" spans="1:16" ht="18.75" customHeight="1" outlineLevel="1">
      <c r="A233" s="14">
        <f>+A231+1</f>
        <v>208</v>
      </c>
      <c r="B233" s="15" t="s">
        <v>478</v>
      </c>
      <c r="C233" s="77">
        <v>0</v>
      </c>
      <c r="D233" s="48">
        <v>0</v>
      </c>
      <c r="E233" s="48">
        <v>0</v>
      </c>
      <c r="F233" s="48">
        <v>0</v>
      </c>
      <c r="G233" s="77">
        <v>0</v>
      </c>
      <c r="H233" s="77">
        <v>0</v>
      </c>
      <c r="I233" s="77">
        <v>0</v>
      </c>
      <c r="J233" s="77">
        <v>0</v>
      </c>
      <c r="K233" s="102" t="s">
        <v>734</v>
      </c>
      <c r="L233" s="83">
        <f>+N233+O233</f>
        <v>3382</v>
      </c>
      <c r="M233" s="77">
        <v>0</v>
      </c>
      <c r="N233" s="83">
        <v>782</v>
      </c>
      <c r="O233" s="84">
        <v>2600</v>
      </c>
      <c r="P233" s="102" t="s">
        <v>734</v>
      </c>
    </row>
    <row r="234" spans="1:16" ht="15" outlineLevel="1">
      <c r="A234" s="14">
        <f aca="true" t="shared" si="53" ref="A234:A245">+A233+1</f>
        <v>209</v>
      </c>
      <c r="B234" s="16" t="s">
        <v>479</v>
      </c>
      <c r="C234" s="77">
        <v>0</v>
      </c>
      <c r="D234" s="48">
        <v>0</v>
      </c>
      <c r="E234" s="48">
        <v>0</v>
      </c>
      <c r="F234" s="48">
        <v>0</v>
      </c>
      <c r="G234" s="77">
        <v>0</v>
      </c>
      <c r="H234" s="77">
        <v>0</v>
      </c>
      <c r="I234" s="77">
        <v>0</v>
      </c>
      <c r="J234" s="77">
        <v>0</v>
      </c>
      <c r="K234" s="103"/>
      <c r="L234" s="77">
        <v>0</v>
      </c>
      <c r="M234" s="77">
        <v>0</v>
      </c>
      <c r="N234" s="77">
        <v>0</v>
      </c>
      <c r="O234" s="77">
        <v>0</v>
      </c>
      <c r="P234" s="103"/>
    </row>
    <row r="235" spans="1:16" ht="15" outlineLevel="1">
      <c r="A235" s="14">
        <f t="shared" si="53"/>
        <v>210</v>
      </c>
      <c r="B235" s="16" t="s">
        <v>382</v>
      </c>
      <c r="C235" s="77">
        <v>0</v>
      </c>
      <c r="D235" s="48">
        <v>0</v>
      </c>
      <c r="E235" s="48">
        <v>0</v>
      </c>
      <c r="F235" s="48">
        <v>0</v>
      </c>
      <c r="G235" s="77">
        <v>0</v>
      </c>
      <c r="H235" s="77">
        <v>0</v>
      </c>
      <c r="I235" s="77">
        <v>0</v>
      </c>
      <c r="J235" s="77">
        <v>0</v>
      </c>
      <c r="K235" s="103"/>
      <c r="L235" s="77">
        <v>0</v>
      </c>
      <c r="M235" s="77">
        <v>0</v>
      </c>
      <c r="N235" s="77">
        <v>0</v>
      </c>
      <c r="O235" s="77">
        <v>0</v>
      </c>
      <c r="P235" s="103"/>
    </row>
    <row r="236" spans="1:16" ht="15" outlineLevel="1">
      <c r="A236" s="14">
        <f t="shared" si="53"/>
        <v>211</v>
      </c>
      <c r="B236" s="16" t="s">
        <v>383</v>
      </c>
      <c r="C236" s="77">
        <v>0</v>
      </c>
      <c r="D236" s="48">
        <v>0</v>
      </c>
      <c r="E236" s="48">
        <v>0</v>
      </c>
      <c r="F236" s="48">
        <v>0</v>
      </c>
      <c r="G236" s="77">
        <v>0</v>
      </c>
      <c r="H236" s="77">
        <v>0</v>
      </c>
      <c r="I236" s="77">
        <v>0</v>
      </c>
      <c r="J236" s="77">
        <v>0</v>
      </c>
      <c r="K236" s="103"/>
      <c r="L236" s="77">
        <v>0</v>
      </c>
      <c r="M236" s="77">
        <v>0</v>
      </c>
      <c r="N236" s="77">
        <v>0</v>
      </c>
      <c r="O236" s="77">
        <v>0</v>
      </c>
      <c r="P236" s="103"/>
    </row>
    <row r="237" spans="1:16" ht="15" outlineLevel="1">
      <c r="A237" s="14">
        <f t="shared" si="53"/>
        <v>212</v>
      </c>
      <c r="B237" s="16" t="s">
        <v>384</v>
      </c>
      <c r="C237" s="77">
        <v>0</v>
      </c>
      <c r="D237" s="48">
        <v>0</v>
      </c>
      <c r="E237" s="48">
        <v>0</v>
      </c>
      <c r="F237" s="48">
        <v>0</v>
      </c>
      <c r="G237" s="77">
        <v>0</v>
      </c>
      <c r="H237" s="77">
        <v>0</v>
      </c>
      <c r="I237" s="77">
        <v>0</v>
      </c>
      <c r="J237" s="77">
        <v>0</v>
      </c>
      <c r="K237" s="103"/>
      <c r="L237" s="77">
        <v>0</v>
      </c>
      <c r="M237" s="77">
        <v>0</v>
      </c>
      <c r="N237" s="77">
        <v>0</v>
      </c>
      <c r="O237" s="77">
        <v>0</v>
      </c>
      <c r="P237" s="103"/>
    </row>
    <row r="238" spans="1:16" ht="15" outlineLevel="1">
      <c r="A238" s="14">
        <f t="shared" si="53"/>
        <v>213</v>
      </c>
      <c r="B238" s="16" t="s">
        <v>480</v>
      </c>
      <c r="C238" s="77">
        <v>0</v>
      </c>
      <c r="D238" s="48">
        <v>0</v>
      </c>
      <c r="E238" s="48">
        <v>0</v>
      </c>
      <c r="F238" s="48">
        <v>0</v>
      </c>
      <c r="G238" s="77">
        <v>0</v>
      </c>
      <c r="H238" s="77">
        <v>0</v>
      </c>
      <c r="I238" s="77">
        <v>0</v>
      </c>
      <c r="J238" s="77">
        <v>0</v>
      </c>
      <c r="K238" s="103"/>
      <c r="L238" s="77">
        <v>0</v>
      </c>
      <c r="M238" s="77">
        <v>0</v>
      </c>
      <c r="N238" s="77">
        <v>0</v>
      </c>
      <c r="O238" s="77">
        <v>0</v>
      </c>
      <c r="P238" s="103"/>
    </row>
    <row r="239" spans="1:16" ht="15" outlineLevel="1">
      <c r="A239" s="14">
        <f t="shared" si="53"/>
        <v>214</v>
      </c>
      <c r="B239" s="16" t="s">
        <v>385</v>
      </c>
      <c r="C239" s="77">
        <v>0</v>
      </c>
      <c r="D239" s="48">
        <v>0</v>
      </c>
      <c r="E239" s="48">
        <v>0</v>
      </c>
      <c r="F239" s="48">
        <v>0</v>
      </c>
      <c r="G239" s="77">
        <v>0</v>
      </c>
      <c r="H239" s="77">
        <v>0</v>
      </c>
      <c r="I239" s="77">
        <v>0</v>
      </c>
      <c r="J239" s="77">
        <v>0</v>
      </c>
      <c r="K239" s="103"/>
      <c r="L239" s="77">
        <v>0</v>
      </c>
      <c r="M239" s="77">
        <v>0</v>
      </c>
      <c r="N239" s="77">
        <v>0</v>
      </c>
      <c r="O239" s="77">
        <v>0</v>
      </c>
      <c r="P239" s="103"/>
    </row>
    <row r="240" spans="1:16" ht="15" outlineLevel="1">
      <c r="A240" s="14">
        <f t="shared" si="53"/>
        <v>215</v>
      </c>
      <c r="B240" s="16" t="s">
        <v>386</v>
      </c>
      <c r="C240" s="77">
        <v>0</v>
      </c>
      <c r="D240" s="48">
        <v>0</v>
      </c>
      <c r="E240" s="48">
        <v>0</v>
      </c>
      <c r="F240" s="48">
        <v>0</v>
      </c>
      <c r="G240" s="77">
        <v>0</v>
      </c>
      <c r="H240" s="77">
        <v>0</v>
      </c>
      <c r="I240" s="77">
        <v>0</v>
      </c>
      <c r="J240" s="77">
        <v>0</v>
      </c>
      <c r="K240" s="103"/>
      <c r="L240" s="77">
        <v>0</v>
      </c>
      <c r="M240" s="77">
        <v>0</v>
      </c>
      <c r="N240" s="77">
        <v>0</v>
      </c>
      <c r="O240" s="77">
        <v>0</v>
      </c>
      <c r="P240" s="103"/>
    </row>
    <row r="241" spans="1:16" ht="15" outlineLevel="1">
      <c r="A241" s="14">
        <f t="shared" si="53"/>
        <v>216</v>
      </c>
      <c r="B241" s="16" t="s">
        <v>481</v>
      </c>
      <c r="C241" s="77">
        <v>0</v>
      </c>
      <c r="D241" s="48">
        <v>0</v>
      </c>
      <c r="E241" s="48">
        <v>0</v>
      </c>
      <c r="F241" s="48">
        <v>0</v>
      </c>
      <c r="G241" s="77">
        <v>0</v>
      </c>
      <c r="H241" s="77">
        <v>0</v>
      </c>
      <c r="I241" s="77">
        <v>0</v>
      </c>
      <c r="J241" s="77">
        <v>0</v>
      </c>
      <c r="K241" s="103"/>
      <c r="L241" s="77">
        <v>0</v>
      </c>
      <c r="M241" s="77">
        <v>0</v>
      </c>
      <c r="N241" s="77">
        <v>0</v>
      </c>
      <c r="O241" s="77">
        <v>0</v>
      </c>
      <c r="P241" s="103"/>
    </row>
    <row r="242" spans="1:16" ht="15" outlineLevel="1">
      <c r="A242" s="14">
        <f t="shared" si="53"/>
        <v>217</v>
      </c>
      <c r="B242" s="16" t="s">
        <v>387</v>
      </c>
      <c r="C242" s="77">
        <v>0</v>
      </c>
      <c r="D242" s="48">
        <v>0</v>
      </c>
      <c r="E242" s="48">
        <v>0</v>
      </c>
      <c r="F242" s="48">
        <v>0</v>
      </c>
      <c r="G242" s="77">
        <v>0</v>
      </c>
      <c r="H242" s="77">
        <v>0</v>
      </c>
      <c r="I242" s="77">
        <v>0</v>
      </c>
      <c r="J242" s="77">
        <v>0</v>
      </c>
      <c r="K242" s="103"/>
      <c r="L242" s="77">
        <v>0</v>
      </c>
      <c r="M242" s="77">
        <v>0</v>
      </c>
      <c r="N242" s="77">
        <v>0</v>
      </c>
      <c r="O242" s="77">
        <v>0</v>
      </c>
      <c r="P242" s="103"/>
    </row>
    <row r="243" spans="1:16" ht="15" outlineLevel="1">
      <c r="A243" s="14">
        <f t="shared" si="53"/>
        <v>218</v>
      </c>
      <c r="B243" s="16" t="s">
        <v>388</v>
      </c>
      <c r="C243" s="77">
        <v>0</v>
      </c>
      <c r="D243" s="48">
        <v>0</v>
      </c>
      <c r="E243" s="48">
        <v>0</v>
      </c>
      <c r="F243" s="48">
        <v>0</v>
      </c>
      <c r="G243" s="77">
        <v>0</v>
      </c>
      <c r="H243" s="77">
        <v>0</v>
      </c>
      <c r="I243" s="77">
        <v>0</v>
      </c>
      <c r="J243" s="77">
        <v>0</v>
      </c>
      <c r="K243" s="103"/>
      <c r="L243" s="77">
        <v>0</v>
      </c>
      <c r="M243" s="77">
        <v>0</v>
      </c>
      <c r="N243" s="77">
        <v>0</v>
      </c>
      <c r="O243" s="77">
        <v>0</v>
      </c>
      <c r="P243" s="103"/>
    </row>
    <row r="244" spans="1:16" ht="15" outlineLevel="1">
      <c r="A244" s="14">
        <f t="shared" si="53"/>
        <v>219</v>
      </c>
      <c r="B244" s="16" t="s">
        <v>389</v>
      </c>
      <c r="C244" s="77">
        <v>0</v>
      </c>
      <c r="D244" s="48">
        <v>0</v>
      </c>
      <c r="E244" s="48">
        <v>0</v>
      </c>
      <c r="F244" s="48">
        <v>0</v>
      </c>
      <c r="G244" s="77">
        <v>0</v>
      </c>
      <c r="H244" s="77">
        <v>0</v>
      </c>
      <c r="I244" s="77">
        <v>0</v>
      </c>
      <c r="J244" s="77">
        <v>0</v>
      </c>
      <c r="K244" s="103"/>
      <c r="L244" s="77">
        <v>0</v>
      </c>
      <c r="M244" s="77">
        <v>0</v>
      </c>
      <c r="N244" s="77">
        <v>0</v>
      </c>
      <c r="O244" s="77">
        <v>0</v>
      </c>
      <c r="P244" s="103"/>
    </row>
    <row r="245" spans="1:16" ht="19.5" outlineLevel="1" thickBot="1">
      <c r="A245" s="24">
        <f t="shared" si="53"/>
        <v>220</v>
      </c>
      <c r="B245" s="25" t="s">
        <v>482</v>
      </c>
      <c r="C245" s="79">
        <v>0</v>
      </c>
      <c r="D245" s="55">
        <v>0</v>
      </c>
      <c r="E245" s="55">
        <v>0</v>
      </c>
      <c r="F245" s="55">
        <v>0</v>
      </c>
      <c r="G245" s="79">
        <v>0</v>
      </c>
      <c r="H245" s="79">
        <v>0</v>
      </c>
      <c r="I245" s="79">
        <v>0</v>
      </c>
      <c r="J245" s="79">
        <v>0</v>
      </c>
      <c r="K245" s="129"/>
      <c r="L245" s="79">
        <v>0</v>
      </c>
      <c r="M245" s="79">
        <v>0</v>
      </c>
      <c r="N245" s="79">
        <v>0</v>
      </c>
      <c r="O245" s="79">
        <v>0</v>
      </c>
      <c r="P245" s="129"/>
    </row>
  </sheetData>
  <mergeCells count="38">
    <mergeCell ref="K143:K154"/>
    <mergeCell ref="P143:P154"/>
    <mergeCell ref="K218:K231"/>
    <mergeCell ref="P218:P231"/>
    <mergeCell ref="K233:K245"/>
    <mergeCell ref="P233:P245"/>
    <mergeCell ref="K156:K171"/>
    <mergeCell ref="P156:P171"/>
    <mergeCell ref="K173:K195"/>
    <mergeCell ref="P173:P195"/>
    <mergeCell ref="K197:K216"/>
    <mergeCell ref="P197:P216"/>
    <mergeCell ref="K97:K108"/>
    <mergeCell ref="P97:P108"/>
    <mergeCell ref="K110:K123"/>
    <mergeCell ref="P110:P123"/>
    <mergeCell ref="K125:K141"/>
    <mergeCell ref="P125:P141"/>
    <mergeCell ref="K50:K63"/>
    <mergeCell ref="P50:P63"/>
    <mergeCell ref="K65:K78"/>
    <mergeCell ref="P65:P78"/>
    <mergeCell ref="K80:K95"/>
    <mergeCell ref="P80:P95"/>
    <mergeCell ref="A2:P2"/>
    <mergeCell ref="K13:K30"/>
    <mergeCell ref="P13:P30"/>
    <mergeCell ref="K32:K48"/>
    <mergeCell ref="P32:P48"/>
    <mergeCell ref="G3:L3"/>
    <mergeCell ref="A4:A6"/>
    <mergeCell ref="B4:B6"/>
    <mergeCell ref="C4:F4"/>
    <mergeCell ref="C5:D5"/>
    <mergeCell ref="E5:F5"/>
    <mergeCell ref="G5:K5"/>
    <mergeCell ref="G4:P4"/>
    <mergeCell ref="L5:P5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Ixtiyor Abdurazzaqov Shuxrat og'li</cp:lastModifiedBy>
  <cp:lastPrinted>2021-10-21T03:46:23Z</cp:lastPrinted>
  <dcterms:created xsi:type="dcterms:W3CDTF">2019-12-17T15:14:31Z</dcterms:created>
  <dcterms:modified xsi:type="dcterms:W3CDTF">2024-04-15T05:55:46Z</dcterms:modified>
  <cp:category/>
  <cp:version/>
  <cp:contentType/>
  <cp:contentStatus/>
</cp:coreProperties>
</file>